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n\OneDrive\Masaüstü\"/>
    </mc:Choice>
  </mc:AlternateContent>
  <xr:revisionPtr revIDLastSave="0" documentId="8_{DF303C17-CF5D-448B-8E8E-96B09904D8C8}" xr6:coauthVersionLast="47" xr6:coauthVersionMax="47" xr10:uidLastSave="{00000000-0000-0000-0000-000000000000}"/>
  <bookViews>
    <workbookView xWindow="-108" yWindow="-108" windowWidth="23256" windowHeight="12456" firstSheet="1" activeTab="12" xr2:uid="{00000000-000D-0000-FFFF-FFFF00000000}"/>
  </bookViews>
  <sheets>
    <sheet name="Elements and Isotopes" sheetId="1" r:id="rId1"/>
    <sheet name="Cross Sections" sheetId="13" r:id="rId2"/>
    <sheet name="Ne" sheetId="2" r:id="rId3"/>
    <sheet name="Na" sheetId="3" r:id="rId4"/>
    <sheet name="Mg" sheetId="4" r:id="rId5"/>
    <sheet name="Al" sheetId="5" r:id="rId6"/>
    <sheet name="Si" sheetId="6" r:id="rId7"/>
    <sheet name="P" sheetId="7" r:id="rId8"/>
    <sheet name="S" sheetId="8" r:id="rId9"/>
    <sheet name="Cl" sheetId="9" r:id="rId10"/>
    <sheet name="Ar" sheetId="10" r:id="rId11"/>
    <sheet name="K" sheetId="11" r:id="rId12"/>
    <sheet name="Ca" sheetId="12" r:id="rId13"/>
    <sheet name="Au197+n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4" l="1"/>
  <c r="C11" i="14"/>
  <c r="M22" i="12"/>
  <c r="D22" i="12"/>
  <c r="E22" i="12"/>
  <c r="F22" i="12"/>
  <c r="G22" i="12"/>
  <c r="H22" i="12"/>
  <c r="I22" i="12"/>
  <c r="J22" i="12"/>
  <c r="K22" i="12"/>
  <c r="L22" i="12"/>
  <c r="C22" i="12"/>
  <c r="D15" i="11"/>
  <c r="E15" i="11"/>
  <c r="F15" i="11"/>
  <c r="C15" i="11"/>
  <c r="D18" i="10"/>
  <c r="E18" i="10"/>
  <c r="F18" i="10"/>
  <c r="G18" i="10"/>
  <c r="H18" i="10"/>
  <c r="I18" i="10"/>
  <c r="C18" i="10"/>
  <c r="D15" i="9"/>
  <c r="E15" i="9"/>
  <c r="F15" i="9"/>
  <c r="C15" i="9"/>
  <c r="D18" i="8"/>
  <c r="E18" i="8"/>
  <c r="F18" i="8"/>
  <c r="G18" i="8"/>
  <c r="H18" i="8"/>
  <c r="I18" i="8"/>
  <c r="C18" i="8"/>
  <c r="C15" i="7"/>
  <c r="E15" i="7"/>
  <c r="F15" i="7"/>
  <c r="D15" i="7"/>
  <c r="D17" i="6"/>
  <c r="E17" i="6"/>
  <c r="F17" i="6"/>
  <c r="G17" i="6"/>
  <c r="H17" i="6"/>
  <c r="C17" i="6"/>
  <c r="D15" i="5"/>
  <c r="E15" i="5"/>
  <c r="F15" i="5"/>
  <c r="C15" i="5"/>
  <c r="D16" i="4"/>
  <c r="E16" i="4"/>
  <c r="F16" i="4"/>
  <c r="G16" i="4"/>
  <c r="C16" i="4"/>
  <c r="D14" i="3"/>
  <c r="E14" i="3"/>
  <c r="C14" i="3"/>
  <c r="D15" i="2"/>
  <c r="E15" i="2"/>
  <c r="F15" i="2"/>
  <c r="C14" i="2"/>
  <c r="C15" i="2"/>
  <c r="D21" i="12"/>
  <c r="E21" i="12"/>
  <c r="F21" i="12"/>
  <c r="G21" i="12"/>
  <c r="H21" i="12"/>
  <c r="I21" i="12"/>
  <c r="J21" i="12"/>
  <c r="K21" i="12"/>
  <c r="L21" i="12"/>
  <c r="M21" i="12"/>
  <c r="C21" i="12"/>
  <c r="C14" i="11"/>
  <c r="D14" i="11"/>
  <c r="E14" i="11"/>
  <c r="F14" i="11"/>
  <c r="D17" i="10"/>
  <c r="E17" i="10"/>
  <c r="F17" i="10"/>
  <c r="G17" i="10"/>
  <c r="H17" i="10"/>
  <c r="I17" i="10"/>
  <c r="C17" i="10"/>
  <c r="D14" i="9"/>
  <c r="E14" i="9"/>
  <c r="F14" i="9"/>
  <c r="C14" i="9"/>
  <c r="D17" i="8"/>
  <c r="E17" i="8"/>
  <c r="F17" i="8"/>
  <c r="G17" i="8"/>
  <c r="H17" i="8"/>
  <c r="I17" i="8"/>
  <c r="C17" i="8"/>
  <c r="D14" i="7"/>
  <c r="E14" i="7"/>
  <c r="F14" i="7"/>
  <c r="C14" i="7"/>
  <c r="D16" i="6"/>
  <c r="E16" i="6"/>
  <c r="F16" i="6"/>
  <c r="G16" i="6"/>
  <c r="H16" i="6"/>
  <c r="C16" i="6"/>
  <c r="D14" i="5"/>
  <c r="E14" i="5"/>
  <c r="F14" i="5"/>
  <c r="C14" i="5"/>
  <c r="D15" i="4"/>
  <c r="E15" i="4"/>
  <c r="F15" i="4"/>
  <c r="G15" i="4"/>
  <c r="C15" i="4"/>
  <c r="D13" i="3"/>
  <c r="E13" i="3"/>
  <c r="C13" i="3"/>
  <c r="D14" i="2"/>
  <c r="E14" i="2"/>
  <c r="F14" i="2"/>
</calcChain>
</file>

<file path=xl/sharedStrings.xml><?xml version="1.0" encoding="utf-8"?>
<sst xmlns="http://schemas.openxmlformats.org/spreadsheetml/2006/main" count="340" uniqueCount="134">
  <si>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</si>
  <si>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</si>
  <si>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</si>
  <si>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</si>
  <si>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</si>
  <si>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</si>
  <si>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</si>
  <si>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</si>
  <si>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</si>
  <si>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</si>
  <si>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</si>
  <si>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ell = 0</t>
  </si>
  <si>
    <t>ell = 1</t>
  </si>
  <si>
    <t>mass</t>
  </si>
  <si>
    <t>spin</t>
  </si>
  <si>
    <t>Gg</t>
  </si>
  <si>
    <t>D</t>
  </si>
  <si>
    <t xml:space="preserve">target + n </t>
  </si>
  <si>
    <t>Experimental (20 keV)</t>
  </si>
  <si>
    <t>Theoretical resonant</t>
  </si>
  <si>
    <t>Theoretical direct</t>
  </si>
  <si>
    <t>Total</t>
  </si>
  <si>
    <t>Source</t>
  </si>
  <si>
    <t>MACS (mb)</t>
  </si>
  <si>
    <t>unc</t>
  </si>
  <si>
    <t>Rate</t>
  </si>
  <si>
    <t>lower</t>
  </si>
  <si>
    <t>upper</t>
  </si>
  <si>
    <r>
      <t xml:space="preserve">kadonnis1.0/M. Heil, R. Plag, E. Uberseder, R. Gallino, S. Bisterzo, A. Juseviciute, F. Käppeler, C. Lederer, A. Mengoni, and M. Pignatari, Phys. Rev. C </t>
    </r>
    <r>
      <rPr>
        <b/>
        <sz val="12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 xml:space="preserve"> (2014) 045804.</t>
    </r>
  </si>
  <si>
    <t>kadonis / E. Uberseder, M. Heil, F. Käppeler, C. Lederer, A. Mengoni, S. Bisterzo, M. Pignatari, and M. Wiescher, Phys. Rev. C 95, 025803 (2017).</t>
  </si>
  <si>
    <r>
      <t xml:space="preserve">kadonis/C. Massimi et al. (The nTOF Collaboration), Phys. Rev. C </t>
    </r>
    <r>
      <rPr>
        <b/>
        <sz val="12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scheme val="minor"/>
      </rPr>
      <t xml:space="preserve"> (2012) 044615.</t>
    </r>
  </si>
  <si>
    <t>kadonis/ massimi plb (?)</t>
  </si>
  <si>
    <t>kadonis / New rec. value is taken from evaluated data endfb71 which fits the available experimental data well.</t>
  </si>
  <si>
    <r>
      <t xml:space="preserve">K.H. Guber, P.E. Koehler, H. Derrien, T.E. Valentine, L.C. Leal, R.O. Sayer, and T. Rauscher, Phys. Rev C </t>
    </r>
    <r>
      <rPr>
        <b/>
        <sz val="12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, (2003) 062802.</t>
    </r>
  </si>
  <si>
    <t>Rec. value is average from evaluations (jendl40,jeff32), based on the only experiment available (MaM85). The given uncertainty corresponds to the difference between both evaluations. A remeasurement is desired.</t>
  </si>
  <si>
    <t>complicated</t>
  </si>
  <si>
    <t>Rec. values are from RSK99, renormalized by 632 mb/586 mb= 1.0785.</t>
  </si>
  <si>
    <t>kadonis 1/ discrepancies</t>
  </si>
  <si>
    <t>kadonis 1/ K.H. Guber, R.O. Sayer, T.E. Valentine, L.C. Leal, R.R. Spencer, J.A. Harvey, P.E. Koehler, and T. Rauscher, Phys. Rev C 65, (2002) 058801.</t>
  </si>
  <si>
    <t>Pavetich / PHYSICAL REVIEW C99, 015801 (2019)</t>
  </si>
  <si>
    <t>30 keV 1.9  / PHYSICAL REVIEW LETTERS121,112701 (2018)</t>
  </si>
  <si>
    <t>30 keV 1.3  /PHYSICAL REVIEW LETTERS121,112701 (2018)</t>
  </si>
  <si>
    <t>kadonis 1.0 / New rec. value is weighted average of BSR02a (normalized by 632/586= 1.0785) and MWS89. MACS vs. kT calculated with energy dependence and uncertainties from BSR02a. Note that there is a strong discrepancy between the energy dependence of the evaluations (based on the measurement of MWS89) and the values given in BSR02a. Investigation needed!</t>
  </si>
  <si>
    <t>kadonis 1.0 /Rec. value is average from recent evaluations (endfb71, tendl15) assuming 10% uncertainty.</t>
  </si>
  <si>
    <t>kadonis 1.0/Rec. value is average from recent evaluations (endfb71, tendl15) assuming 10% uncertainty.</t>
  </si>
  <si>
    <t>kadonis / I. Dillmann, C. Domingo-Pardo, M. Heil, F. Käppeler, A. Wallner, O. Forstner, R. Golser, W. Kutschera, A. Priller, P. Steier, A. Mengoni, R. Gallino, M. Paul, and C. Vockenhuber, Phys. Rev. C 79, (2009) 065805. New rec. values uses energy dependence from jendl33,endfb7,jeff31. Previous value renormalized by f= 1.0785 (632 mb/586 mb) due to corrected Gold cross section from RaK88 for activations.</t>
  </si>
  <si>
    <t>kadonis/ New rec. value is average from evaluated libraries using 13% uncertainty quoted in MAB77b.</t>
  </si>
  <si>
    <t>kadonis/New rec. value is from TENDL-2015 (perfect agreement with MAB77b) using the uncertainty quoted in MAB77b. Note that there is a discrepancy between the evaluations (TENDL-2015 and ENDF/B, JEFF, JENDL), mainly due to the use of different thermal values and widths of the first s-wave resonance at 1.5 keV.</t>
  </si>
  <si>
    <t>kadonis/ New rec. value is from recent evaluated libraries (tendl15,jeff32/endfb71/jendl40) using uncertainty quoted in MAB77b.</t>
  </si>
  <si>
    <t>kadonins / New rec. value is weighted average from MSB99 (normalized by 632/586= 1.0785) and KWM85 (normalized by 683/657= 1.04). Used uncertainty of 8.8% from KWM85. Corrected typos in previous versions for kT= 8-20 keV.</t>
  </si>
  <si>
    <t>kadonis / Rec. value is weighted average of MOB97 and BCS96 (normalized by 632/586= 1.0785). Uncertainty is taken from MOB97. MACS vs. kT energy dependence taken from TENDL-2015.</t>
  </si>
  <si>
    <t>target mass</t>
  </si>
  <si>
    <t>0-3</t>
  </si>
  <si>
    <t>1-0.8</t>
  </si>
  <si>
    <t>~0.05</t>
  </si>
  <si>
    <t>0-1</t>
  </si>
  <si>
    <t>0-0.3</t>
  </si>
  <si>
    <t>0-8</t>
  </si>
  <si>
    <t>0-5 (0.5)</t>
  </si>
  <si>
    <t>0-1.5</t>
  </si>
  <si>
    <t>0-0.18</t>
  </si>
  <si>
    <t>0-2</t>
  </si>
  <si>
    <t>0-1.2</t>
  </si>
  <si>
    <t>~9</t>
  </si>
  <si>
    <t>~1-2.4</t>
  </si>
  <si>
    <t>max  4.87</t>
  </si>
  <si>
    <t>0.5-2.5</t>
  </si>
  <si>
    <t>19- 25</t>
  </si>
  <si>
    <t>6-7.5</t>
  </si>
  <si>
    <t>MACy</t>
  </si>
  <si>
    <t>MACn</t>
  </si>
  <si>
    <t>ratio</t>
  </si>
  <si>
    <t>Ne21</t>
  </si>
  <si>
    <t>Ne22</t>
  </si>
  <si>
    <t>Ne23</t>
  </si>
  <si>
    <t>Ne24</t>
  </si>
  <si>
    <t>Na24</t>
  </si>
  <si>
    <t>Na25</t>
  </si>
  <si>
    <t>Na26</t>
  </si>
  <si>
    <t>Mg25</t>
  </si>
  <si>
    <t>Mg26</t>
  </si>
  <si>
    <t>Mg27</t>
  </si>
  <si>
    <t>Mg28</t>
  </si>
  <si>
    <t>Mg29</t>
  </si>
  <si>
    <t>Al28</t>
  </si>
  <si>
    <t>Al29</t>
  </si>
  <si>
    <t>Al30</t>
  </si>
  <si>
    <t>Al31</t>
  </si>
  <si>
    <t>Si29</t>
  </si>
  <si>
    <t>Si30</t>
  </si>
  <si>
    <t>Si31</t>
  </si>
  <si>
    <t>Si32</t>
  </si>
  <si>
    <t>Si33</t>
  </si>
  <si>
    <t>Si34</t>
  </si>
  <si>
    <t>P32</t>
  </si>
  <si>
    <t>P33</t>
  </si>
  <si>
    <t>P34</t>
  </si>
  <si>
    <t>P35</t>
  </si>
  <si>
    <t>S33</t>
  </si>
  <si>
    <t>S34</t>
  </si>
  <si>
    <t>S35</t>
  </si>
  <si>
    <t>S36</t>
  </si>
  <si>
    <t>S37</t>
  </si>
  <si>
    <t>S38</t>
  </si>
  <si>
    <t>S39</t>
  </si>
  <si>
    <t>Cl36</t>
  </si>
  <si>
    <t>Cl37</t>
  </si>
  <si>
    <t>Cl38</t>
  </si>
  <si>
    <t>Cl39</t>
  </si>
  <si>
    <t>Ar37</t>
  </si>
  <si>
    <t>Ar38</t>
  </si>
  <si>
    <t>Ar39</t>
  </si>
  <si>
    <t>Ar40</t>
  </si>
  <si>
    <t>Ar41</t>
  </si>
  <si>
    <t>Ar42</t>
  </si>
  <si>
    <t>Ar43</t>
  </si>
  <si>
    <t>K40</t>
  </si>
  <si>
    <t>K41</t>
  </si>
  <si>
    <t>K42</t>
  </si>
  <si>
    <t>K43</t>
  </si>
  <si>
    <t>Ca41</t>
  </si>
  <si>
    <t>Ca42</t>
  </si>
  <si>
    <t>Ca43</t>
  </si>
  <si>
    <t>Ca44</t>
  </si>
  <si>
    <t>Ca45</t>
  </si>
  <si>
    <t>Ca46</t>
  </si>
  <si>
    <t>Ca47</t>
  </si>
  <si>
    <t>Ca48</t>
  </si>
  <si>
    <t>Ca49</t>
  </si>
  <si>
    <t>Ca50</t>
  </si>
  <si>
    <t>Ca51</t>
  </si>
  <si>
    <t>perc</t>
  </si>
  <si>
    <t>Au</t>
  </si>
  <si>
    <t>Au198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</si>
</sst>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7" xfId="0" applyFill="1" applyBorder="1"/>
    <xf numFmtId="0" fontId="0" fillId="3" borderId="7" xfId="0" applyFill="1" applyBorder="1"/>
    <xf numFmtId="0" fontId="0" fillId="4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9" xfId="0" applyFill="1" applyBorder="1"/>
    <xf numFmtId="11" fontId="0" fillId="3" borderId="1" xfId="0" applyNumberFormat="1" applyFill="1" applyBorder="1"/>
    <xf numFmtId="11" fontId="0" fillId="3" borderId="5" xfId="0" applyNumberFormat="1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7" xfId="0" applyFill="1" applyBorder="1"/>
    <xf numFmtId="11" fontId="0" fillId="5" borderId="1" xfId="0" applyNumberFormat="1" applyFill="1" applyBorder="1"/>
    <xf numFmtId="0" fontId="0" fillId="5" borderId="9" xfId="0" applyFill="1" applyBorder="1"/>
    <xf numFmtId="0" fontId="0" fillId="5" borderId="5" xfId="0" applyFill="1" applyBorder="1"/>
    <xf numFmtId="11" fontId="0" fillId="5" borderId="5" xfId="0" applyNumberFormat="1" applyFill="1" applyBorder="1"/>
    <xf numFmtId="0" fontId="0" fillId="4" borderId="8" xfId="0" applyFill="1" applyBorder="1"/>
    <xf numFmtId="0" fontId="0" fillId="2" borderId="10" xfId="0" applyFill="1" applyBorder="1"/>
    <xf numFmtId="0" fontId="0" fillId="5" borderId="3" xfId="0" applyFill="1" applyBorder="1"/>
    <xf numFmtId="0" fontId="0" fillId="3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" xfId="0" applyFill="1" applyBorder="1"/>
    <xf numFmtId="0" fontId="0" fillId="3" borderId="13" xfId="0" applyFill="1" applyBorder="1"/>
    <xf numFmtId="0" fontId="0" fillId="5" borderId="15" xfId="0" applyFill="1" applyBorder="1"/>
    <xf numFmtId="0" fontId="0" fillId="3" borderId="12" xfId="0" applyFill="1" applyBorder="1"/>
    <xf numFmtId="11" fontId="0" fillId="3" borderId="12" xfId="0" applyNumberFormat="1" applyFill="1" applyBorder="1"/>
    <xf numFmtId="11" fontId="0" fillId="5" borderId="12" xfId="0" applyNumberFormat="1" applyFill="1" applyBorder="1"/>
    <xf numFmtId="0" fontId="0" fillId="6" borderId="0" xfId="0" applyFill="1"/>
    <xf numFmtId="0" fontId="1" fillId="6" borderId="0" xfId="1" applyFill="1"/>
    <xf numFmtId="16" fontId="0" fillId="6" borderId="0" xfId="0" applyNumberFormat="1" applyFill="1"/>
    <xf numFmtId="0" fontId="0" fillId="7" borderId="0" xfId="0" applyFill="1"/>
    <xf numFmtId="0" fontId="0" fillId="7" borderId="12" xfId="0" applyFill="1" applyBorder="1"/>
    <xf numFmtId="0" fontId="0" fillId="7" borderId="17" xfId="0" applyFill="1" applyBorder="1"/>
    <xf numFmtId="0" fontId="0" fillId="7" borderId="21" xfId="0" applyFill="1" applyBorder="1"/>
    <xf numFmtId="0" fontId="0" fillId="8" borderId="12" xfId="0" applyFill="1" applyBorder="1"/>
    <xf numFmtId="11" fontId="0" fillId="8" borderId="12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p-astro.physik.uni-frankfurt.de/kadonis1.0/refquery.php?reference=RSK99&amp;style=s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5"/>
  <sheetViews>
    <sheetView workbookViewId="0"/>
  </sheetViews>
  <sheetFormatPr defaultRowHeight="14.4" x14ac:dyDescent="0.3"/>
  <sheetData>
    <row r="2" spans="2:12" x14ac:dyDescent="0.3">
      <c r="B2" t="s">
        <v>17</v>
      </c>
    </row>
    <row r="3" spans="2:12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2" t="s">
        <v>7</v>
      </c>
      <c r="J3" s="1" t="s">
        <v>8</v>
      </c>
      <c r="K3" s="1" t="s">
        <v>9</v>
      </c>
      <c r="L3" s="1" t="s">
        <v>10</v>
      </c>
    </row>
    <row r="4" spans="2:12" x14ac:dyDescent="0.3">
      <c r="B4" s="18">
        <v>20</v>
      </c>
      <c r="C4" s="18">
        <v>23</v>
      </c>
      <c r="D4" s="18">
        <v>24</v>
      </c>
      <c r="E4" s="18">
        <v>27</v>
      </c>
      <c r="F4" s="18">
        <v>28</v>
      </c>
      <c r="G4" s="18">
        <v>31</v>
      </c>
      <c r="H4" s="18">
        <v>32</v>
      </c>
      <c r="I4" s="18">
        <v>35</v>
      </c>
      <c r="J4" s="19">
        <v>36</v>
      </c>
      <c r="K4" s="18">
        <v>39</v>
      </c>
      <c r="L4" s="18">
        <v>40</v>
      </c>
    </row>
    <row r="5" spans="2:12" x14ac:dyDescent="0.3">
      <c r="B5" s="3">
        <v>21</v>
      </c>
      <c r="C5" s="7">
        <v>24</v>
      </c>
      <c r="D5" s="3">
        <v>25</v>
      </c>
      <c r="E5" s="3">
        <v>28</v>
      </c>
      <c r="F5" s="3">
        <v>29</v>
      </c>
      <c r="G5" s="3">
        <v>32</v>
      </c>
      <c r="H5" s="3">
        <v>33</v>
      </c>
      <c r="I5" s="3">
        <v>36</v>
      </c>
      <c r="J5" s="4">
        <v>37</v>
      </c>
      <c r="K5" s="3">
        <v>40</v>
      </c>
      <c r="L5" s="3">
        <v>41</v>
      </c>
    </row>
    <row r="6" spans="2:12" x14ac:dyDescent="0.3">
      <c r="B6" s="20">
        <v>22</v>
      </c>
      <c r="C6" s="30">
        <v>25</v>
      </c>
      <c r="D6" s="19">
        <v>26</v>
      </c>
      <c r="E6" s="18">
        <v>29</v>
      </c>
      <c r="F6" s="18">
        <v>30</v>
      </c>
      <c r="G6" s="18">
        <v>33</v>
      </c>
      <c r="H6" s="18">
        <v>34</v>
      </c>
      <c r="I6" s="18">
        <v>37</v>
      </c>
      <c r="J6" s="19">
        <v>38</v>
      </c>
      <c r="K6" s="18">
        <v>41</v>
      </c>
      <c r="L6" s="18">
        <v>42</v>
      </c>
    </row>
    <row r="7" spans="2:12" x14ac:dyDescent="0.3">
      <c r="B7" s="15">
        <v>23</v>
      </c>
      <c r="C7" s="31">
        <v>26</v>
      </c>
      <c r="D7" s="8">
        <v>27</v>
      </c>
      <c r="E7" s="33">
        <v>30</v>
      </c>
      <c r="F7" s="8">
        <v>31</v>
      </c>
      <c r="G7" s="7">
        <v>34</v>
      </c>
      <c r="H7" s="7">
        <v>35</v>
      </c>
      <c r="I7" s="7">
        <v>38</v>
      </c>
      <c r="J7" s="8">
        <v>39</v>
      </c>
      <c r="K7" s="7">
        <v>42</v>
      </c>
      <c r="L7" s="7">
        <v>43</v>
      </c>
    </row>
    <row r="8" spans="2:12" x14ac:dyDescent="0.3">
      <c r="B8" s="29">
        <v>24</v>
      </c>
      <c r="D8" s="30">
        <v>28</v>
      </c>
      <c r="E8" s="29">
        <v>31</v>
      </c>
      <c r="F8" s="39">
        <v>32</v>
      </c>
      <c r="G8" s="35">
        <v>35</v>
      </c>
      <c r="H8" s="36">
        <v>36</v>
      </c>
      <c r="I8" s="37">
        <v>39</v>
      </c>
      <c r="J8" s="36">
        <v>40</v>
      </c>
      <c r="K8" s="37">
        <v>43</v>
      </c>
      <c r="L8" s="38">
        <v>44</v>
      </c>
    </row>
    <row r="9" spans="2:12" x14ac:dyDescent="0.3">
      <c r="D9" s="32">
        <v>29</v>
      </c>
      <c r="F9" s="40">
        <v>33</v>
      </c>
      <c r="H9" s="28">
        <v>37</v>
      </c>
      <c r="J9" s="28">
        <v>41</v>
      </c>
      <c r="L9" s="34">
        <v>45</v>
      </c>
    </row>
    <row r="10" spans="2:12" x14ac:dyDescent="0.3">
      <c r="F10" s="41">
        <v>34</v>
      </c>
      <c r="H10" s="30">
        <v>38</v>
      </c>
      <c r="J10" s="30">
        <v>42</v>
      </c>
      <c r="L10" s="18">
        <v>46</v>
      </c>
    </row>
    <row r="11" spans="2:12" x14ac:dyDescent="0.3">
      <c r="H11" s="32">
        <v>39</v>
      </c>
      <c r="J11" s="32">
        <v>43</v>
      </c>
      <c r="L11" s="3">
        <v>47</v>
      </c>
    </row>
    <row r="12" spans="2:12" x14ac:dyDescent="0.3">
      <c r="L12" s="18">
        <v>48</v>
      </c>
    </row>
    <row r="13" spans="2:12" x14ac:dyDescent="0.3">
      <c r="L13" s="7">
        <v>49</v>
      </c>
    </row>
    <row r="14" spans="2:12" x14ac:dyDescent="0.3">
      <c r="L14" s="30">
        <v>50</v>
      </c>
    </row>
    <row r="15" spans="2:12" x14ac:dyDescent="0.3">
      <c r="L15" s="32">
        <v>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2212-F6CB-4CAB-B0AF-862CEC927C81}">
  <dimension ref="B2:J15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8" max="8" width="9.33203125" bestFit="1" customWidth="1"/>
  </cols>
  <sheetData>
    <row r="2" spans="2:10" x14ac:dyDescent="0.3">
      <c r="B2" s="12" t="s">
        <v>7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35</v>
      </c>
      <c r="C5" s="20">
        <v>34</v>
      </c>
      <c r="D5" s="18">
        <v>0</v>
      </c>
      <c r="E5" s="19">
        <v>1.0765499999999999</v>
      </c>
      <c r="F5" s="18">
        <v>13441.869140000001</v>
      </c>
      <c r="G5" s="21">
        <v>1.1059E-4</v>
      </c>
      <c r="H5" s="18">
        <v>2.3193899999999998</v>
      </c>
      <c r="I5" s="18">
        <v>5167.0634799999998</v>
      </c>
      <c r="J5" s="21">
        <v>4.3503999999999998E-4</v>
      </c>
    </row>
    <row r="6" spans="2:10" x14ac:dyDescent="0.3">
      <c r="B6" s="11">
        <v>36</v>
      </c>
      <c r="C6" s="11">
        <v>35</v>
      </c>
      <c r="D6" s="3">
        <v>1.5</v>
      </c>
      <c r="E6" s="4">
        <v>0.74567000000000005</v>
      </c>
      <c r="F6" s="3">
        <v>23005.845700000002</v>
      </c>
      <c r="G6" s="16">
        <v>1.131E-4</v>
      </c>
      <c r="H6" s="3">
        <v>1.0601799999999999</v>
      </c>
      <c r="I6" s="3">
        <v>13704.58008</v>
      </c>
      <c r="J6" s="16">
        <v>3.6277E-4</v>
      </c>
    </row>
    <row r="7" spans="2:10" x14ac:dyDescent="0.3">
      <c r="B7" s="22">
        <v>37</v>
      </c>
      <c r="C7" s="22">
        <v>36</v>
      </c>
      <c r="D7" s="23">
        <v>2</v>
      </c>
      <c r="E7" s="27">
        <v>0.33693000000000001</v>
      </c>
      <c r="F7" s="23">
        <v>5135.3564500000002</v>
      </c>
      <c r="G7" s="24">
        <v>1.1788E-4</v>
      </c>
      <c r="H7" s="23">
        <v>0.47844999999999999</v>
      </c>
      <c r="I7" s="23">
        <v>2998.6682099999998</v>
      </c>
      <c r="J7" s="24">
        <v>3.8422E-4</v>
      </c>
    </row>
    <row r="8" spans="2:10" x14ac:dyDescent="0.3">
      <c r="B8" s="42">
        <v>38</v>
      </c>
      <c r="C8" s="42">
        <v>37</v>
      </c>
      <c r="D8" s="42">
        <v>1.5</v>
      </c>
      <c r="E8" s="42">
        <v>0.18565999999999999</v>
      </c>
      <c r="F8" s="42">
        <v>20849.376950000002</v>
      </c>
      <c r="G8" s="43">
        <v>1.2228E-4</v>
      </c>
      <c r="H8" s="42">
        <v>0.13794999999999999</v>
      </c>
      <c r="I8" s="42">
        <v>12525.847659999999</v>
      </c>
      <c r="J8" s="43">
        <v>3.5828999999999999E-4</v>
      </c>
    </row>
    <row r="9" spans="2:10" x14ac:dyDescent="0.3">
      <c r="B9" s="29">
        <v>39</v>
      </c>
      <c r="C9" s="29">
        <v>38</v>
      </c>
      <c r="D9" s="29">
        <v>2</v>
      </c>
      <c r="E9" s="29">
        <v>0.22183</v>
      </c>
      <c r="F9" s="29">
        <v>4371.7163099999998</v>
      </c>
      <c r="G9" s="44">
        <v>1.2726E-4</v>
      </c>
      <c r="H9" s="29">
        <v>0.16214999999999999</v>
      </c>
      <c r="I9" s="29">
        <v>2544.1062000000002</v>
      </c>
      <c r="J9" s="44">
        <v>3.3212999999999998E-4</v>
      </c>
    </row>
    <row r="11" spans="2:10" x14ac:dyDescent="0.3">
      <c r="B11" s="49"/>
      <c r="C11" s="49" t="s">
        <v>105</v>
      </c>
      <c r="D11" s="49" t="s">
        <v>106</v>
      </c>
      <c r="E11" s="49" t="s">
        <v>107</v>
      </c>
      <c r="F11" s="49" t="s">
        <v>108</v>
      </c>
    </row>
    <row r="12" spans="2:10" x14ac:dyDescent="0.3">
      <c r="B12" s="49" t="s">
        <v>69</v>
      </c>
      <c r="C12" s="44">
        <v>12.680099999999999</v>
      </c>
      <c r="D12" s="44">
        <v>15.988799999999999</v>
      </c>
      <c r="E12" s="29">
        <v>4.3782199999999998</v>
      </c>
      <c r="F12" s="44">
        <v>13.811400000000001</v>
      </c>
    </row>
    <row r="13" spans="2:10" x14ac:dyDescent="0.3">
      <c r="B13" s="49" t="s">
        <v>70</v>
      </c>
      <c r="C13" s="43">
        <v>12.429</v>
      </c>
      <c r="D13" s="43">
        <v>15.8552</v>
      </c>
      <c r="E13" s="42">
        <v>2.7208399999999999</v>
      </c>
      <c r="F13" s="43">
        <v>12.6852</v>
      </c>
    </row>
    <row r="14" spans="2:10" x14ac:dyDescent="0.3">
      <c r="B14" s="49" t="s">
        <v>71</v>
      </c>
      <c r="C14" s="44">
        <f>C12/C13</f>
        <v>1.020202751629254</v>
      </c>
      <c r="D14" s="44">
        <f t="shared" ref="D14:F14" si="0">D12/D13</f>
        <v>1.0084262576315657</v>
      </c>
      <c r="E14" s="44">
        <f t="shared" si="0"/>
        <v>1.6091427647344203</v>
      </c>
      <c r="F14" s="44">
        <f t="shared" si="0"/>
        <v>1.0887806262416044</v>
      </c>
    </row>
    <row r="15" spans="2:10" x14ac:dyDescent="0.3">
      <c r="B15" s="49" t="s">
        <v>131</v>
      </c>
      <c r="C15" s="43">
        <f>(C12-C13)/(C12+C13)*100</f>
        <v>1.0000358435786199</v>
      </c>
      <c r="D15" s="43">
        <f t="shared" ref="D15:F15" si="1">(D12-D13)/(D12+D13)*100</f>
        <v>0.41954528325587076</v>
      </c>
      <c r="E15" s="53">
        <f t="shared" si="1"/>
        <v>23.346471222950644</v>
      </c>
      <c r="F15" s="43">
        <f t="shared" si="1"/>
        <v>4.2503566495323959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23BE-B4C1-4122-B4D1-5CD77E7F0F65}">
  <dimension ref="B2:J18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8" max="8" width="9.33203125" bestFit="1" customWidth="1"/>
  </cols>
  <sheetData>
    <row r="2" spans="2:10" x14ac:dyDescent="0.3">
      <c r="B2" s="12" t="s">
        <v>8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36</v>
      </c>
      <c r="C5" s="20">
        <v>35</v>
      </c>
      <c r="D5" s="18">
        <v>1.5</v>
      </c>
      <c r="E5" s="19">
        <v>1.38469</v>
      </c>
      <c r="F5" s="18">
        <v>3324.97217</v>
      </c>
      <c r="G5" s="21">
        <v>1.3658E-4</v>
      </c>
      <c r="H5" s="18">
        <v>2.5396800000000002</v>
      </c>
      <c r="I5" s="18">
        <v>1974.85059</v>
      </c>
      <c r="J5" s="21">
        <v>3.4630000000000001E-4</v>
      </c>
    </row>
    <row r="6" spans="2:10" x14ac:dyDescent="0.3">
      <c r="B6" s="11">
        <v>37</v>
      </c>
      <c r="C6" s="11">
        <v>36</v>
      </c>
      <c r="D6" s="3">
        <v>0</v>
      </c>
      <c r="E6" s="4">
        <v>0.56384000000000001</v>
      </c>
      <c r="F6" s="3">
        <v>62204.070310000003</v>
      </c>
      <c r="G6" s="16">
        <v>1.4171E-4</v>
      </c>
      <c r="H6" s="3">
        <v>0.71847000000000005</v>
      </c>
      <c r="I6" s="3">
        <v>24165.845700000002</v>
      </c>
      <c r="J6" s="16">
        <v>3.2424E-4</v>
      </c>
    </row>
    <row r="7" spans="2:10" x14ac:dyDescent="0.3">
      <c r="B7" s="20">
        <v>38</v>
      </c>
      <c r="C7" s="20">
        <v>37</v>
      </c>
      <c r="D7" s="18">
        <v>1.5</v>
      </c>
      <c r="E7" s="19">
        <v>0.50195000000000001</v>
      </c>
      <c r="F7" s="18">
        <v>6405.30566</v>
      </c>
      <c r="G7" s="21">
        <v>1.4761E-4</v>
      </c>
      <c r="H7" s="18">
        <v>0.73241999999999996</v>
      </c>
      <c r="I7" s="18">
        <v>3826.3222700000001</v>
      </c>
      <c r="J7" s="21">
        <v>3.0236E-4</v>
      </c>
    </row>
    <row r="8" spans="2:10" x14ac:dyDescent="0.3">
      <c r="B8" s="15">
        <v>39</v>
      </c>
      <c r="C8" s="15">
        <v>38</v>
      </c>
      <c r="D8" s="3">
        <v>0</v>
      </c>
      <c r="E8" s="8">
        <v>0.17960000000000001</v>
      </c>
      <c r="F8" s="7">
        <v>72009.53125</v>
      </c>
      <c r="G8" s="17">
        <v>1.5410000000000001E-4</v>
      </c>
      <c r="H8" s="7">
        <v>0.16344</v>
      </c>
      <c r="I8" s="7">
        <v>27921.417969999999</v>
      </c>
      <c r="J8" s="17">
        <v>2.8096000000000002E-4</v>
      </c>
    </row>
    <row r="9" spans="2:10" x14ac:dyDescent="0.3">
      <c r="B9" s="23">
        <v>40</v>
      </c>
      <c r="C9" s="22">
        <v>39</v>
      </c>
      <c r="D9" s="18">
        <v>3.5</v>
      </c>
      <c r="E9" s="27">
        <v>0.57947000000000004</v>
      </c>
      <c r="F9" s="23">
        <v>5868.8364300000003</v>
      </c>
      <c r="G9" s="24">
        <v>1.6139999999999999E-4</v>
      </c>
      <c r="H9" s="23">
        <v>0.35747000000000001</v>
      </c>
      <c r="I9" s="23">
        <v>3117.6525900000001</v>
      </c>
      <c r="J9" s="24">
        <v>2.6043000000000003E-4</v>
      </c>
    </row>
    <row r="10" spans="2:10" x14ac:dyDescent="0.3">
      <c r="B10" s="7">
        <v>41</v>
      </c>
      <c r="C10" s="15">
        <v>40</v>
      </c>
      <c r="D10" s="3">
        <v>0</v>
      </c>
      <c r="E10" s="8">
        <v>0.16123000000000001</v>
      </c>
      <c r="F10" s="7">
        <v>63550.859380000002</v>
      </c>
      <c r="G10" s="17">
        <v>1.4444999999999999E-4</v>
      </c>
      <c r="H10" s="7">
        <v>0.126</v>
      </c>
      <c r="I10" s="7">
        <v>24553.76758</v>
      </c>
      <c r="J10" s="17">
        <v>1.5117E-4</v>
      </c>
    </row>
    <row r="11" spans="2:10" x14ac:dyDescent="0.3">
      <c r="B11" s="23">
        <v>42</v>
      </c>
      <c r="C11" s="22">
        <v>41</v>
      </c>
      <c r="D11" s="23">
        <v>3.5</v>
      </c>
      <c r="E11" s="27">
        <v>0.69310000000000005</v>
      </c>
      <c r="F11" s="23">
        <v>4623.9418900000001</v>
      </c>
      <c r="G11" s="24">
        <v>1.7856999999999999E-4</v>
      </c>
      <c r="H11" s="23">
        <v>0.14227999999999999</v>
      </c>
      <c r="I11" s="23">
        <v>2465.2492699999998</v>
      </c>
      <c r="J11" s="24">
        <v>2.2249999999999999E-4</v>
      </c>
    </row>
    <row r="12" spans="2:10" x14ac:dyDescent="0.3">
      <c r="B12" s="42">
        <v>43</v>
      </c>
      <c r="C12" s="42">
        <v>42</v>
      </c>
      <c r="D12" s="42">
        <v>0</v>
      </c>
      <c r="E12" s="42">
        <v>9.733E-2</v>
      </c>
      <c r="F12" s="42">
        <v>68527.78125</v>
      </c>
      <c r="G12" s="43">
        <v>1.8851999999999999E-4</v>
      </c>
      <c r="H12" s="42">
        <v>7.152E-2</v>
      </c>
      <c r="I12" s="42">
        <v>26307.78125</v>
      </c>
      <c r="J12" s="43">
        <v>2.0545000000000001E-4</v>
      </c>
    </row>
    <row r="14" spans="2:10" x14ac:dyDescent="0.3">
      <c r="B14" s="49"/>
      <c r="C14" s="49" t="s">
        <v>109</v>
      </c>
      <c r="D14" s="49" t="s">
        <v>110</v>
      </c>
      <c r="E14" s="49" t="s">
        <v>111</v>
      </c>
      <c r="F14" s="49" t="s">
        <v>112</v>
      </c>
      <c r="G14" s="49" t="s">
        <v>113</v>
      </c>
      <c r="H14" s="49" t="s">
        <v>114</v>
      </c>
      <c r="I14" s="49" t="s">
        <v>115</v>
      </c>
    </row>
    <row r="15" spans="2:10" x14ac:dyDescent="0.3">
      <c r="B15" s="49" t="s">
        <v>69</v>
      </c>
      <c r="C15" s="29">
        <v>8.4311199999999999</v>
      </c>
      <c r="D15" s="29">
        <v>9.3118599999999994</v>
      </c>
      <c r="E15" s="29">
        <v>3.9090400000000001</v>
      </c>
      <c r="F15" s="44">
        <v>20.8873</v>
      </c>
      <c r="G15" s="29">
        <v>4.0715000000000003</v>
      </c>
      <c r="H15" s="29">
        <v>9.7978100000000001</v>
      </c>
      <c r="I15" s="29">
        <v>2.4876</v>
      </c>
    </row>
    <row r="16" spans="2:10" x14ac:dyDescent="0.3">
      <c r="B16" s="49" t="s">
        <v>70</v>
      </c>
      <c r="C16" s="42">
        <v>8.0511599999999994</v>
      </c>
      <c r="D16" s="42">
        <v>9.1086100000000005</v>
      </c>
      <c r="E16" s="42">
        <v>3.2172700000000001</v>
      </c>
      <c r="F16" s="43">
        <v>20.061900000000001</v>
      </c>
      <c r="G16" s="42">
        <v>2.86496</v>
      </c>
      <c r="H16" s="42">
        <v>9.2670700000000004</v>
      </c>
      <c r="I16" s="42">
        <v>1.8531</v>
      </c>
    </row>
    <row r="17" spans="2:9" x14ac:dyDescent="0.3">
      <c r="B17" s="49" t="s">
        <v>71</v>
      </c>
      <c r="C17" s="29">
        <f>C15/C16</f>
        <v>1.0471931994892663</v>
      </c>
      <c r="D17" s="29">
        <f t="shared" ref="D17:I17" si="0">D15/D16</f>
        <v>1.0223140523087495</v>
      </c>
      <c r="E17" s="29">
        <f t="shared" si="0"/>
        <v>1.2150177013430641</v>
      </c>
      <c r="F17" s="29">
        <f t="shared" si="0"/>
        <v>1.0411426634566017</v>
      </c>
      <c r="G17" s="29">
        <f t="shared" si="0"/>
        <v>1.4211367697978332</v>
      </c>
      <c r="H17" s="29">
        <f t="shared" si="0"/>
        <v>1.0572716079623872</v>
      </c>
      <c r="I17" s="29">
        <f t="shared" si="0"/>
        <v>1.3423992229237494</v>
      </c>
    </row>
    <row r="18" spans="2:9" x14ac:dyDescent="0.3">
      <c r="B18" s="49" t="s">
        <v>131</v>
      </c>
      <c r="C18" s="42">
        <f>(C15-C16)/(C15+C16)*100</f>
        <v>2.3052635921729308</v>
      </c>
      <c r="D18" s="42">
        <f t="shared" ref="D18:I18" si="1">(D15-D16)/(D15+D16)*100</f>
        <v>1.1033920415711369</v>
      </c>
      <c r="E18" s="42">
        <f t="shared" si="1"/>
        <v>9.7072678567168698</v>
      </c>
      <c r="F18" s="42">
        <f t="shared" si="1"/>
        <v>2.0156681937620227</v>
      </c>
      <c r="G18" s="42">
        <f t="shared" si="1"/>
        <v>17.394175126793787</v>
      </c>
      <c r="H18" s="42">
        <f t="shared" si="1"/>
        <v>2.7838622640163466</v>
      </c>
      <c r="I18" s="42">
        <f t="shared" si="1"/>
        <v>14.617458013684431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1135-7B1C-41DE-A61F-EEF051C3C770}">
  <dimension ref="B2:J15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8" max="8" width="9.33203125" bestFit="1" customWidth="1"/>
  </cols>
  <sheetData>
    <row r="2" spans="2:10" x14ac:dyDescent="0.3">
      <c r="B2" s="12" t="s">
        <v>9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39</v>
      </c>
      <c r="C5" s="20">
        <v>38</v>
      </c>
      <c r="D5" s="18">
        <v>3</v>
      </c>
      <c r="E5" s="19">
        <v>0.72492999999999996</v>
      </c>
      <c r="F5" s="18">
        <v>1367.1853000000001</v>
      </c>
      <c r="G5" s="21">
        <v>1.8726999999999999E-4</v>
      </c>
      <c r="H5" s="18">
        <v>0.79330000000000001</v>
      </c>
      <c r="I5" s="18">
        <v>751.45727999999997</v>
      </c>
      <c r="J5" s="21">
        <v>2.4117E-4</v>
      </c>
    </row>
    <row r="6" spans="2:10" x14ac:dyDescent="0.3">
      <c r="B6" s="15">
        <v>40</v>
      </c>
      <c r="C6" s="15">
        <v>39</v>
      </c>
      <c r="D6" s="7">
        <v>1.5</v>
      </c>
      <c r="E6" s="8">
        <v>0.54442000000000002</v>
      </c>
      <c r="F6" s="7">
        <v>14619.028319999999</v>
      </c>
      <c r="G6" s="17">
        <v>2.0947000000000001E-4</v>
      </c>
      <c r="H6" s="7">
        <v>0.47343000000000002</v>
      </c>
      <c r="I6" s="7">
        <v>8513.2109400000008</v>
      </c>
      <c r="J6" s="17">
        <v>1.5333E-4</v>
      </c>
    </row>
    <row r="7" spans="2:10" x14ac:dyDescent="0.3">
      <c r="B7" s="29">
        <v>41</v>
      </c>
      <c r="C7" s="29">
        <v>40</v>
      </c>
      <c r="D7" s="29">
        <v>4</v>
      </c>
      <c r="E7" s="29">
        <v>0.39057999999999998</v>
      </c>
      <c r="F7" s="29">
        <v>1498.3326400000001</v>
      </c>
      <c r="G7" s="44">
        <v>2.0713E-4</v>
      </c>
      <c r="H7" s="29">
        <v>0.40431</v>
      </c>
      <c r="I7" s="29">
        <v>780.14526000000001</v>
      </c>
      <c r="J7" s="44">
        <v>2.0856E-4</v>
      </c>
    </row>
    <row r="8" spans="2:10" x14ac:dyDescent="0.3">
      <c r="B8" s="42">
        <v>42</v>
      </c>
      <c r="C8" s="42">
        <v>41</v>
      </c>
      <c r="D8" s="42">
        <v>1.5</v>
      </c>
      <c r="E8" s="42">
        <v>0.85577000000000003</v>
      </c>
      <c r="F8" s="42">
        <v>8665.9316400000007</v>
      </c>
      <c r="G8" s="43">
        <v>2.1871E-4</v>
      </c>
      <c r="H8" s="42">
        <v>0.77507000000000004</v>
      </c>
      <c r="I8" s="42">
        <v>4967.4370099999996</v>
      </c>
      <c r="J8" s="43">
        <v>1.9372000000000001E-4</v>
      </c>
    </row>
    <row r="9" spans="2:10" x14ac:dyDescent="0.3">
      <c r="B9" s="29">
        <v>43</v>
      </c>
      <c r="C9" s="29">
        <v>42</v>
      </c>
      <c r="D9" s="29">
        <v>2</v>
      </c>
      <c r="E9" s="29">
        <v>0.34200000000000003</v>
      </c>
      <c r="F9" s="29">
        <v>816.44</v>
      </c>
      <c r="G9" s="44">
        <v>2.3160999999999999E-4</v>
      </c>
      <c r="H9" s="29">
        <v>0.31397999999999998</v>
      </c>
      <c r="I9" s="29">
        <v>464.73453000000001</v>
      </c>
      <c r="J9" s="44">
        <v>1.7981E-4</v>
      </c>
    </row>
    <row r="11" spans="2:10" x14ac:dyDescent="0.3">
      <c r="B11" s="49"/>
      <c r="C11" s="49" t="s">
        <v>116</v>
      </c>
      <c r="D11" s="49" t="s">
        <v>117</v>
      </c>
      <c r="E11" s="49" t="s">
        <v>118</v>
      </c>
      <c r="F11" s="49" t="s">
        <v>119</v>
      </c>
    </row>
    <row r="12" spans="2:10" x14ac:dyDescent="0.3">
      <c r="B12" s="49" t="s">
        <v>69</v>
      </c>
      <c r="C12" s="44">
        <v>13.656700000000001</v>
      </c>
      <c r="D12" s="44">
        <v>48.054299999999998</v>
      </c>
      <c r="E12" s="44">
        <v>30.822700000000001</v>
      </c>
      <c r="F12" s="44">
        <v>91.062700000000007</v>
      </c>
    </row>
    <row r="13" spans="2:10" x14ac:dyDescent="0.3">
      <c r="B13" s="49" t="s">
        <v>70</v>
      </c>
      <c r="C13" s="43">
        <v>11.1798</v>
      </c>
      <c r="D13" s="43">
        <v>47.546199999999999</v>
      </c>
      <c r="E13" s="43">
        <v>27.7057</v>
      </c>
      <c r="F13" s="43">
        <v>88.879900000000006</v>
      </c>
    </row>
    <row r="14" spans="2:10" x14ac:dyDescent="0.3">
      <c r="B14" s="49" t="s">
        <v>71</v>
      </c>
      <c r="C14" s="44">
        <f>C12/C13</f>
        <v>1.221551369434158</v>
      </c>
      <c r="D14" s="44">
        <f t="shared" ref="D14:F14" si="0">D12/D13</f>
        <v>1.0106864481283466</v>
      </c>
      <c r="E14" s="44">
        <f t="shared" si="0"/>
        <v>1.1125039251850704</v>
      </c>
      <c r="F14" s="44">
        <f t="shared" si="0"/>
        <v>1.0245589835272091</v>
      </c>
    </row>
    <row r="15" spans="2:10" x14ac:dyDescent="0.3">
      <c r="B15" s="49" t="s">
        <v>131</v>
      </c>
      <c r="C15" s="43">
        <f>(C12-C13)/(C12+C13)*100</f>
        <v>9.9728222575644736</v>
      </c>
      <c r="D15" s="43">
        <f t="shared" ref="D15:F15" si="1">(D12-D13)/(D12+D13)*100</f>
        <v>0.53148257592794901</v>
      </c>
      <c r="E15" s="43">
        <f t="shared" si="1"/>
        <v>5.3256196991545997</v>
      </c>
      <c r="F15" s="43">
        <f t="shared" si="1"/>
        <v>1.2130534959481525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7648-9649-4C15-A8A4-21CAC1D56878}">
  <dimension ref="B2:M22"/>
  <sheetViews>
    <sheetView tabSelected="1" workbookViewId="0">
      <selection activeCell="F19" sqref="F19"/>
    </sheetView>
  </sheetViews>
  <sheetFormatPr defaultRowHeight="14.4" x14ac:dyDescent="0.3"/>
  <cols>
    <col min="2" max="2" width="5.5546875" bestFit="1" customWidth="1"/>
    <col min="3" max="3" width="10.5546875" bestFit="1" customWidth="1"/>
    <col min="5" max="5" width="10.44140625" bestFit="1" customWidth="1"/>
    <col min="8" max="8" width="9.33203125" bestFit="1" customWidth="1"/>
  </cols>
  <sheetData>
    <row r="2" spans="2:10" x14ac:dyDescent="0.3">
      <c r="B2" s="12" t="s">
        <v>10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40</v>
      </c>
      <c r="C5" s="20">
        <v>39</v>
      </c>
      <c r="D5" s="18">
        <v>1.5</v>
      </c>
      <c r="E5" s="19">
        <v>1.3316399999999999</v>
      </c>
      <c r="F5" s="18">
        <v>1281.6104700000001</v>
      </c>
      <c r="G5" s="21">
        <v>2.3936000000000001E-4</v>
      </c>
      <c r="H5" s="18">
        <v>1.8910400000000001</v>
      </c>
      <c r="I5" s="18">
        <v>745.36028999999996</v>
      </c>
      <c r="J5" s="21">
        <v>1.9670000000000001E-4</v>
      </c>
    </row>
    <row r="6" spans="2:10" x14ac:dyDescent="0.3">
      <c r="B6" s="11">
        <v>41</v>
      </c>
      <c r="C6" s="11">
        <v>40</v>
      </c>
      <c r="D6" s="3">
        <v>0</v>
      </c>
      <c r="E6" s="4">
        <v>0.31318000000000001</v>
      </c>
      <c r="F6" s="3">
        <v>32755.248049999998</v>
      </c>
      <c r="G6" s="16">
        <v>4.6047999999999998E-4</v>
      </c>
      <c r="H6" s="3">
        <v>0.29348999999999997</v>
      </c>
      <c r="I6" s="3">
        <v>12526.878909999999</v>
      </c>
      <c r="J6" s="16">
        <v>1.043E-4</v>
      </c>
    </row>
    <row r="7" spans="2:10" x14ac:dyDescent="0.3">
      <c r="B7" s="20">
        <v>42</v>
      </c>
      <c r="C7" s="20">
        <v>41</v>
      </c>
      <c r="D7" s="18">
        <v>3.5</v>
      </c>
      <c r="E7" s="19">
        <v>0.85519000000000001</v>
      </c>
      <c r="F7" s="18">
        <v>2301.9018599999999</v>
      </c>
      <c r="G7" s="21">
        <v>2.6711999999999998E-4</v>
      </c>
      <c r="H7" s="18">
        <v>0.68113000000000001</v>
      </c>
      <c r="I7" s="18">
        <v>1232.0900899999999</v>
      </c>
      <c r="J7" s="21">
        <v>1.7144E-4</v>
      </c>
    </row>
    <row r="8" spans="2:10" x14ac:dyDescent="0.3">
      <c r="B8" s="15">
        <v>43</v>
      </c>
      <c r="C8" s="15">
        <v>42</v>
      </c>
      <c r="D8" s="3">
        <v>0</v>
      </c>
      <c r="E8" s="8">
        <v>0.23701</v>
      </c>
      <c r="F8" s="7">
        <v>12888.492190000001</v>
      </c>
      <c r="G8" s="17">
        <v>2.3936000000000001E-4</v>
      </c>
      <c r="H8" s="7">
        <v>0.23341999999999999</v>
      </c>
      <c r="I8" s="7">
        <v>4857.4697299999998</v>
      </c>
      <c r="J8" s="17">
        <v>1.9670000000000001E-4</v>
      </c>
    </row>
    <row r="9" spans="2:10" x14ac:dyDescent="0.3">
      <c r="B9" s="23">
        <v>44</v>
      </c>
      <c r="C9" s="22">
        <v>43</v>
      </c>
      <c r="D9" s="18">
        <v>3.5</v>
      </c>
      <c r="E9" s="27">
        <v>1.0204599999999999</v>
      </c>
      <c r="F9" s="23">
        <v>1692.91443</v>
      </c>
      <c r="G9" s="24">
        <v>3.0121999999999999E-4</v>
      </c>
      <c r="H9" s="23">
        <v>0.77314000000000005</v>
      </c>
      <c r="I9" s="23">
        <v>908.66851999999994</v>
      </c>
      <c r="J9" s="24">
        <v>1.4938000000000001E-4</v>
      </c>
    </row>
    <row r="10" spans="2:10" x14ac:dyDescent="0.3">
      <c r="B10" s="7">
        <v>45</v>
      </c>
      <c r="C10" s="15">
        <v>44</v>
      </c>
      <c r="D10" s="3">
        <v>0</v>
      </c>
      <c r="E10" s="8">
        <v>0.22803999999999999</v>
      </c>
      <c r="F10" s="7">
        <v>23984.398440000001</v>
      </c>
      <c r="G10" s="17">
        <v>3.2091999999999998E-4</v>
      </c>
      <c r="H10" s="7">
        <v>0.19006999999999999</v>
      </c>
      <c r="I10" s="7">
        <v>9000.0888699999996</v>
      </c>
      <c r="J10" s="17">
        <v>1.3955E-4</v>
      </c>
    </row>
    <row r="11" spans="2:10" x14ac:dyDescent="0.3">
      <c r="B11" s="23">
        <v>46</v>
      </c>
      <c r="C11" s="22">
        <v>45</v>
      </c>
      <c r="D11" s="18">
        <v>3.5</v>
      </c>
      <c r="E11" s="27">
        <v>0.25791999999999998</v>
      </c>
      <c r="F11" s="23">
        <v>22613.817630000001</v>
      </c>
      <c r="G11" s="24">
        <v>3.4278999999999999E-4</v>
      </c>
      <c r="H11" s="23">
        <v>0.21845999999999999</v>
      </c>
      <c r="I11" s="23">
        <v>1401.7652599999999</v>
      </c>
      <c r="J11" s="24">
        <v>1.3041999999999999E-4</v>
      </c>
    </row>
    <row r="12" spans="2:10" x14ac:dyDescent="0.3">
      <c r="B12" s="3">
        <v>47</v>
      </c>
      <c r="C12" s="11">
        <v>46</v>
      </c>
      <c r="D12" s="3">
        <v>0</v>
      </c>
      <c r="E12" s="4">
        <v>0.11217000000000001</v>
      </c>
      <c r="F12" s="3">
        <v>39392.21875</v>
      </c>
      <c r="G12" s="16">
        <v>3.6683000000000001E-4</v>
      </c>
      <c r="H12" s="3">
        <v>8.1100000000000005E-2</v>
      </c>
      <c r="I12" s="3">
        <v>14895.130859999999</v>
      </c>
      <c r="J12" s="16">
        <v>1.2202E-4</v>
      </c>
    </row>
    <row r="13" spans="2:10" x14ac:dyDescent="0.3">
      <c r="B13" s="18">
        <v>48</v>
      </c>
      <c r="C13" s="20">
        <v>47</v>
      </c>
      <c r="D13" s="18">
        <v>3.5</v>
      </c>
      <c r="E13" s="19">
        <v>0.17867</v>
      </c>
      <c r="F13" s="18">
        <v>10959.76074</v>
      </c>
      <c r="G13" s="21">
        <v>3.9343000000000001E-4</v>
      </c>
      <c r="H13" s="18">
        <v>0.16800000000000001</v>
      </c>
      <c r="I13" s="18">
        <v>5860.7627000000002</v>
      </c>
      <c r="J13" s="21">
        <v>1.1427E-4</v>
      </c>
    </row>
    <row r="14" spans="2:10" x14ac:dyDescent="0.3">
      <c r="B14" s="7">
        <v>49</v>
      </c>
      <c r="C14" s="15">
        <v>48</v>
      </c>
      <c r="D14" s="7">
        <v>0</v>
      </c>
      <c r="E14" s="8">
        <v>0.24118000000000001</v>
      </c>
      <c r="F14" s="7">
        <v>304685.96875</v>
      </c>
      <c r="G14" s="17">
        <v>4.2264000000000001E-4</v>
      </c>
      <c r="H14" s="7">
        <v>8.9340000000000003E-2</v>
      </c>
      <c r="I14" s="7">
        <v>115945</v>
      </c>
      <c r="J14" s="17">
        <v>1.0718E-4</v>
      </c>
    </row>
    <row r="15" spans="2:10" x14ac:dyDescent="0.3">
      <c r="B15" s="29">
        <v>50</v>
      </c>
      <c r="C15" s="29">
        <v>49</v>
      </c>
      <c r="D15" s="29">
        <v>1.5</v>
      </c>
      <c r="E15" s="29">
        <v>0.43472</v>
      </c>
      <c r="F15" s="29">
        <v>96438.492190000004</v>
      </c>
      <c r="G15" s="44">
        <v>4.5506000000000002E-4</v>
      </c>
      <c r="H15" s="29">
        <v>0.43472</v>
      </c>
      <c r="I15" s="29">
        <v>96438.492190000004</v>
      </c>
      <c r="J15" s="44">
        <v>4.5506000000000002E-4</v>
      </c>
    </row>
    <row r="16" spans="2:10" x14ac:dyDescent="0.3">
      <c r="B16" s="42">
        <v>51</v>
      </c>
      <c r="C16" s="42">
        <v>50</v>
      </c>
      <c r="D16" s="42">
        <v>0</v>
      </c>
      <c r="E16" s="42">
        <v>0.22939999999999999</v>
      </c>
      <c r="F16" s="42">
        <v>329121.03125</v>
      </c>
      <c r="G16" s="43">
        <v>4.9063000000000004E-4</v>
      </c>
      <c r="H16" s="42">
        <v>8.8840000000000002E-2</v>
      </c>
      <c r="I16" s="42">
        <v>124904.30469</v>
      </c>
      <c r="J16" s="43">
        <v>9.467E-5</v>
      </c>
    </row>
    <row r="18" spans="2:13" x14ac:dyDescent="0.3">
      <c r="B18" s="49"/>
      <c r="C18" s="49" t="s">
        <v>120</v>
      </c>
      <c r="D18" s="49" t="s">
        <v>121</v>
      </c>
      <c r="E18" s="49" t="s">
        <v>122</v>
      </c>
      <c r="F18" s="49" t="s">
        <v>123</v>
      </c>
      <c r="G18" s="49" t="s">
        <v>124</v>
      </c>
      <c r="H18" s="49" t="s">
        <v>125</v>
      </c>
      <c r="I18" s="49" t="s">
        <v>126</v>
      </c>
      <c r="J18" s="49" t="s">
        <v>127</v>
      </c>
      <c r="K18" s="49" t="s">
        <v>128</v>
      </c>
      <c r="L18" s="49" t="s">
        <v>129</v>
      </c>
      <c r="M18" s="49" t="s">
        <v>130</v>
      </c>
    </row>
    <row r="19" spans="2:13" x14ac:dyDescent="0.3">
      <c r="B19" s="49" t="s">
        <v>69</v>
      </c>
      <c r="C19" s="29">
        <v>8.9067500000000006</v>
      </c>
      <c r="D19" s="44">
        <v>58.096899999999998</v>
      </c>
      <c r="E19" s="44">
        <v>19.829499999999999</v>
      </c>
      <c r="F19" s="44">
        <v>110.61799999999999</v>
      </c>
      <c r="G19" s="44">
        <v>11.392899999999999</v>
      </c>
      <c r="H19" s="44">
        <v>24.371400000000001</v>
      </c>
      <c r="I19" s="44">
        <v>4.7998599999999998</v>
      </c>
      <c r="J19" s="44">
        <v>5.2613799999999999</v>
      </c>
      <c r="K19" s="44">
        <v>3.69123</v>
      </c>
      <c r="L19" s="44">
        <v>2.13273</v>
      </c>
      <c r="M19" s="44">
        <v>2.18527</v>
      </c>
    </row>
    <row r="20" spans="2:13" x14ac:dyDescent="0.3">
      <c r="B20" s="49" t="s">
        <v>70</v>
      </c>
      <c r="C20" s="42">
        <v>7.3951900000000004</v>
      </c>
      <c r="D20" s="43">
        <v>56.917200000000001</v>
      </c>
      <c r="E20" s="43">
        <v>18.212299999999999</v>
      </c>
      <c r="F20" s="43">
        <v>108.736</v>
      </c>
      <c r="G20" s="43">
        <v>9.9767200000000003</v>
      </c>
      <c r="H20" s="43">
        <v>23.323799999999999</v>
      </c>
      <c r="I20" s="43">
        <v>3.6925300000000001</v>
      </c>
      <c r="J20" s="43">
        <v>4.8432700000000004</v>
      </c>
      <c r="K20" s="43">
        <v>0.77122199999999996</v>
      </c>
      <c r="L20" s="43">
        <v>0.90086599999999994</v>
      </c>
      <c r="M20" s="43">
        <v>0.70902100000000001</v>
      </c>
    </row>
    <row r="21" spans="2:13" x14ac:dyDescent="0.3">
      <c r="B21" s="49" t="s">
        <v>71</v>
      </c>
      <c r="C21" s="29">
        <f>C19/C20</f>
        <v>1.2043977233850651</v>
      </c>
      <c r="D21" s="29">
        <f t="shared" ref="D21:M21" si="0">D19/D20</f>
        <v>1.0207265993407968</v>
      </c>
      <c r="E21" s="29">
        <f t="shared" si="0"/>
        <v>1.0887971316088578</v>
      </c>
      <c r="F21" s="29">
        <f t="shared" si="0"/>
        <v>1.0173079752795762</v>
      </c>
      <c r="G21" s="29">
        <f t="shared" si="0"/>
        <v>1.1419484560055808</v>
      </c>
      <c r="H21" s="29">
        <f t="shared" si="0"/>
        <v>1.0449154940447098</v>
      </c>
      <c r="I21" s="29">
        <f t="shared" si="0"/>
        <v>1.2998838194950344</v>
      </c>
      <c r="J21" s="29">
        <f t="shared" si="0"/>
        <v>1.0863280387011254</v>
      </c>
      <c r="K21" s="29">
        <f t="shared" si="0"/>
        <v>4.7862094182997899</v>
      </c>
      <c r="L21" s="29">
        <f t="shared" si="0"/>
        <v>2.3674220139288198</v>
      </c>
      <c r="M21" s="29">
        <f t="shared" si="0"/>
        <v>3.0820948885858104</v>
      </c>
    </row>
    <row r="22" spans="2:13" x14ac:dyDescent="0.3">
      <c r="B22" s="49" t="s">
        <v>131</v>
      </c>
      <c r="C22" s="42">
        <f>(C19-C20)/(C19+C20)*100</f>
        <v>9.2722706622647362</v>
      </c>
      <c r="D22" s="42">
        <f t="shared" ref="D22:L22" si="1">(D19-D20)/(D19+D20)*100</f>
        <v>1.0257003271772738</v>
      </c>
      <c r="E22" s="42">
        <f t="shared" si="1"/>
        <v>4.2511132491101913</v>
      </c>
      <c r="F22" s="42">
        <f t="shared" si="1"/>
        <v>0.85797386872361148</v>
      </c>
      <c r="G22" s="42">
        <f t="shared" si="1"/>
        <v>6.6270715155440252</v>
      </c>
      <c r="H22" s="42">
        <f t="shared" si="1"/>
        <v>2.1964474412519559</v>
      </c>
      <c r="I22" s="42">
        <f t="shared" si="1"/>
        <v>13.039085581326336</v>
      </c>
      <c r="J22" s="42">
        <f t="shared" si="1"/>
        <v>4.1377979445106909</v>
      </c>
      <c r="K22" s="52">
        <f t="shared" si="1"/>
        <v>65.435056780442693</v>
      </c>
      <c r="L22" s="52">
        <f t="shared" si="1"/>
        <v>40.60738476712126</v>
      </c>
      <c r="M22" s="53">
        <f>(M19-M20)/(M19+M20)*100</f>
        <v>51.00554850911675</v>
      </c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EF62-AAFA-4BC8-BB51-2B451947E8E2}">
  <dimension ref="B2:J11"/>
  <sheetViews>
    <sheetView workbookViewId="0"/>
  </sheetViews>
  <sheetFormatPr defaultRowHeight="14.4" x14ac:dyDescent="0.3"/>
  <sheetData>
    <row r="2" spans="2:10" x14ac:dyDescent="0.3">
      <c r="B2" s="12" t="s">
        <v>132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198</v>
      </c>
      <c r="C5" s="20">
        <v>197</v>
      </c>
      <c r="D5" s="18">
        <v>1.5</v>
      </c>
      <c r="E5" s="19">
        <v>0.14360000000000001</v>
      </c>
      <c r="F5" s="18">
        <v>16.42005</v>
      </c>
      <c r="G5" s="21">
        <v>1.8385999999999999E-4</v>
      </c>
      <c r="H5" s="18">
        <v>0.1346</v>
      </c>
      <c r="I5" s="18">
        <v>8.4848700000000008</v>
      </c>
      <c r="J5" s="21">
        <v>5.3869999999999998E-5</v>
      </c>
    </row>
    <row r="7" spans="2:10" x14ac:dyDescent="0.3">
      <c r="B7" s="49"/>
      <c r="C7" s="49" t="s">
        <v>133</v>
      </c>
    </row>
    <row r="8" spans="2:10" x14ac:dyDescent="0.3">
      <c r="B8" s="49" t="s">
        <v>69</v>
      </c>
      <c r="C8" s="44">
        <v>886.47900000000004</v>
      </c>
    </row>
    <row r="9" spans="2:10" x14ac:dyDescent="0.3">
      <c r="B9" s="49" t="s">
        <v>70</v>
      </c>
      <c r="C9" s="43">
        <v>885.23099999999999</v>
      </c>
    </row>
    <row r="10" spans="2:10" x14ac:dyDescent="0.3">
      <c r="B10" s="49" t="s">
        <v>71</v>
      </c>
      <c r="C10" s="44">
        <f>(C8/C9)</f>
        <v>1.0014098015094366</v>
      </c>
    </row>
    <row r="11" spans="2:10" x14ac:dyDescent="0.3">
      <c r="B11" s="49" t="s">
        <v>131</v>
      </c>
      <c r="C11" s="43">
        <f>(C8-C9)/(C8+C9)*100</f>
        <v>7.044042196522271E-2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0C13-59D2-465B-8A13-F02BFC86F91D}">
  <dimension ref="A1:AZ63"/>
  <sheetViews>
    <sheetView workbookViewId="0">
      <selection activeCell="E5" sqref="E5"/>
    </sheetView>
  </sheetViews>
  <sheetFormatPr defaultRowHeight="14.4" x14ac:dyDescent="0.3"/>
  <sheetData>
    <row r="1" spans="1:52" x14ac:dyDescent="0.3">
      <c r="C1" t="s">
        <v>18</v>
      </c>
      <c r="G1" t="s">
        <v>19</v>
      </c>
      <c r="I1" t="s">
        <v>20</v>
      </c>
      <c r="K1" t="s">
        <v>21</v>
      </c>
      <c r="N1" t="s">
        <v>22</v>
      </c>
    </row>
    <row r="2" spans="1:52" x14ac:dyDescent="0.3">
      <c r="C2" t="s">
        <v>23</v>
      </c>
      <c r="D2" t="s">
        <v>24</v>
      </c>
      <c r="E2" t="s">
        <v>25</v>
      </c>
      <c r="F2" t="s">
        <v>24</v>
      </c>
      <c r="G2" t="s">
        <v>26</v>
      </c>
      <c r="H2" t="s">
        <v>27</v>
      </c>
      <c r="I2" t="s">
        <v>26</v>
      </c>
      <c r="J2" t="s">
        <v>27</v>
      </c>
      <c r="K2" t="s">
        <v>26</v>
      </c>
      <c r="L2" t="s">
        <v>27</v>
      </c>
    </row>
    <row r="3" spans="1:52" ht="15.6" x14ac:dyDescent="0.3">
      <c r="A3" s="45" t="s">
        <v>0</v>
      </c>
      <c r="B3" s="45">
        <v>20</v>
      </c>
      <c r="C3" s="45">
        <v>0.10299999999999999</v>
      </c>
      <c r="D3" s="45">
        <v>1.7000000000000001E-2</v>
      </c>
      <c r="E3" s="45" t="s">
        <v>52</v>
      </c>
      <c r="F3" s="45">
        <v>0.7</v>
      </c>
      <c r="G3" s="45"/>
      <c r="H3" s="45"/>
      <c r="I3" s="45"/>
      <c r="J3" s="45"/>
      <c r="K3" s="45"/>
      <c r="L3" s="45"/>
      <c r="M3" s="45"/>
      <c r="N3" s="45" t="s">
        <v>28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5.6" x14ac:dyDescent="0.3">
      <c r="A4" s="45"/>
      <c r="B4" s="45">
        <v>21</v>
      </c>
      <c r="C4" s="45">
        <v>0.191</v>
      </c>
      <c r="D4" s="45">
        <v>0.113</v>
      </c>
      <c r="E4" s="45" t="s">
        <v>53</v>
      </c>
      <c r="F4" s="45">
        <v>0.38100000000000001</v>
      </c>
      <c r="G4" s="45"/>
      <c r="H4" s="45"/>
      <c r="I4" s="45"/>
      <c r="J4" s="45"/>
      <c r="K4" s="45"/>
      <c r="L4" s="45"/>
      <c r="M4" s="45"/>
      <c r="N4" s="45" t="s">
        <v>28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5.6" x14ac:dyDescent="0.3">
      <c r="A5" s="45"/>
      <c r="B5" s="45">
        <v>22</v>
      </c>
      <c r="C5" s="45">
        <v>6.0900000000000003E-2</v>
      </c>
      <c r="D5" s="45">
        <v>2.8E-3</v>
      </c>
      <c r="E5" s="45" t="s">
        <v>54</v>
      </c>
      <c r="F5" s="45">
        <v>3.8800000000000001E-2</v>
      </c>
      <c r="G5" s="45"/>
      <c r="H5" s="45"/>
      <c r="I5" s="45"/>
      <c r="J5" s="45"/>
      <c r="K5" s="45"/>
      <c r="L5" s="45"/>
      <c r="M5" s="45"/>
      <c r="N5" s="45" t="s">
        <v>28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x14ac:dyDescent="0.3">
      <c r="B6">
        <v>23</v>
      </c>
      <c r="E6" t="s">
        <v>54</v>
      </c>
      <c r="F6" s="45">
        <v>4.8149999999999998E-2</v>
      </c>
    </row>
    <row r="7" spans="1:52" x14ac:dyDescent="0.3">
      <c r="A7" s="45" t="s">
        <v>1</v>
      </c>
      <c r="B7" s="45">
        <v>23</v>
      </c>
      <c r="C7" s="45">
        <v>2.2999999999999998</v>
      </c>
      <c r="D7" s="45">
        <v>7.0000000000000007E-2</v>
      </c>
      <c r="E7" s="45" t="s">
        <v>55</v>
      </c>
      <c r="F7" s="45">
        <v>0.39129999999999998</v>
      </c>
      <c r="G7" s="45"/>
      <c r="H7" s="45"/>
      <c r="I7" s="45"/>
      <c r="J7" s="45"/>
      <c r="K7" s="45"/>
      <c r="L7" s="45"/>
      <c r="M7" s="45"/>
      <c r="N7" s="45" t="s">
        <v>29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x14ac:dyDescent="0.3">
      <c r="B8">
        <v>24</v>
      </c>
    </row>
    <row r="9" spans="1:52" x14ac:dyDescent="0.3">
      <c r="B9">
        <v>25</v>
      </c>
    </row>
    <row r="10" spans="1:52" ht="15.6" x14ac:dyDescent="0.3">
      <c r="A10" s="45" t="s">
        <v>2</v>
      </c>
      <c r="B10" s="45">
        <v>24</v>
      </c>
      <c r="C10" s="45">
        <v>2.7</v>
      </c>
      <c r="D10" s="45">
        <v>0.1</v>
      </c>
      <c r="E10" s="45" t="s">
        <v>56</v>
      </c>
      <c r="F10" s="45">
        <v>0.10780000000000001</v>
      </c>
      <c r="G10" s="45"/>
      <c r="H10" s="45"/>
      <c r="I10" s="45"/>
      <c r="J10" s="45"/>
      <c r="K10" s="45"/>
      <c r="L10" s="45"/>
      <c r="M10" s="45"/>
      <c r="N10" s="45" t="s">
        <v>30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x14ac:dyDescent="0.3">
      <c r="A11" s="45"/>
      <c r="B11" s="45">
        <v>25</v>
      </c>
      <c r="C11" s="45">
        <v>4.2</v>
      </c>
      <c r="D11" s="45">
        <v>0.2</v>
      </c>
      <c r="E11" s="45" t="s">
        <v>57</v>
      </c>
      <c r="F11" s="45">
        <v>1.968</v>
      </c>
      <c r="G11" s="45"/>
      <c r="H11" s="45"/>
      <c r="I11" s="45"/>
      <c r="J11" s="45"/>
      <c r="K11" s="45"/>
      <c r="L11" s="45"/>
      <c r="M11" s="45"/>
      <c r="N11" s="45" t="s">
        <v>31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5.6" x14ac:dyDescent="0.3">
      <c r="A12" s="45"/>
      <c r="B12" s="45">
        <v>26</v>
      </c>
      <c r="C12" s="45">
        <v>0.109</v>
      </c>
      <c r="D12" s="45">
        <v>5.0000000000000001E-3</v>
      </c>
      <c r="E12" s="45" t="s">
        <v>56</v>
      </c>
      <c r="F12" s="45">
        <v>8.3000000000000004E-2</v>
      </c>
      <c r="G12" s="45"/>
      <c r="H12" s="45"/>
      <c r="I12" s="45"/>
      <c r="J12" s="45"/>
      <c r="K12" s="45"/>
      <c r="L12" s="45"/>
      <c r="M12" s="45"/>
      <c r="N12" s="45" t="s">
        <v>30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x14ac:dyDescent="0.3">
      <c r="B13">
        <v>27</v>
      </c>
    </row>
    <row r="14" spans="1:52" x14ac:dyDescent="0.3">
      <c r="B14">
        <v>28</v>
      </c>
    </row>
    <row r="15" spans="1:52" x14ac:dyDescent="0.3">
      <c r="A15" s="45" t="s">
        <v>3</v>
      </c>
      <c r="B15" s="45">
        <v>27</v>
      </c>
      <c r="C15" s="45">
        <v>4.1100000000000003</v>
      </c>
      <c r="D15" s="45">
        <v>0.6</v>
      </c>
      <c r="E15" s="45" t="s">
        <v>58</v>
      </c>
      <c r="F15" s="45">
        <v>1.4510000000000001</v>
      </c>
      <c r="G15" s="45"/>
      <c r="H15" s="45"/>
      <c r="I15" s="45"/>
      <c r="J15" s="45"/>
      <c r="K15" s="45"/>
      <c r="L15" s="45"/>
      <c r="M15" s="45"/>
      <c r="N15" s="45" t="s">
        <v>32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x14ac:dyDescent="0.3">
      <c r="B16">
        <v>28</v>
      </c>
    </row>
    <row r="17" spans="1:52" x14ac:dyDescent="0.3">
      <c r="B17">
        <v>29</v>
      </c>
    </row>
    <row r="18" spans="1:52" x14ac:dyDescent="0.3">
      <c r="B18">
        <v>30</v>
      </c>
    </row>
    <row r="19" spans="1:52" ht="15.6" x14ac:dyDescent="0.3">
      <c r="A19" s="45" t="s">
        <v>4</v>
      </c>
      <c r="B19" s="45">
        <v>28</v>
      </c>
      <c r="C19" s="45">
        <v>1.1499999999999999</v>
      </c>
      <c r="D19" s="45">
        <v>0.11</v>
      </c>
      <c r="E19" s="45" t="s">
        <v>59</v>
      </c>
      <c r="F19" s="45">
        <v>0.4446</v>
      </c>
      <c r="G19" s="45"/>
      <c r="H19" s="45"/>
      <c r="I19" s="45"/>
      <c r="J19" s="45"/>
      <c r="K19" s="45"/>
      <c r="L19" s="45"/>
      <c r="M19" s="45"/>
      <c r="N19" s="45" t="s">
        <v>33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5.6" x14ac:dyDescent="0.3">
      <c r="A20" s="45"/>
      <c r="B20" s="45">
        <v>29</v>
      </c>
      <c r="C20" s="45">
        <v>9.98</v>
      </c>
      <c r="D20" s="45">
        <v>1.08</v>
      </c>
      <c r="E20" s="45" t="s">
        <v>55</v>
      </c>
      <c r="F20" s="45">
        <v>0.29470000000000002</v>
      </c>
      <c r="G20" s="45"/>
      <c r="H20" s="45"/>
      <c r="I20" s="45"/>
      <c r="J20" s="45"/>
      <c r="K20" s="45"/>
      <c r="L20" s="45"/>
      <c r="M20" s="45"/>
      <c r="N20" s="45" t="s">
        <v>33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5.6" x14ac:dyDescent="0.3">
      <c r="A21" s="45"/>
      <c r="B21" s="45">
        <v>30</v>
      </c>
      <c r="C21" s="45">
        <v>2.77</v>
      </c>
      <c r="D21" s="45">
        <v>0.34</v>
      </c>
      <c r="E21" s="45" t="s">
        <v>60</v>
      </c>
      <c r="F21" s="45">
        <v>3.1699999999999999E-2</v>
      </c>
      <c r="G21" s="45"/>
      <c r="H21" s="45"/>
      <c r="I21" s="45"/>
      <c r="J21" s="45"/>
      <c r="K21" s="45"/>
      <c r="L21" s="45"/>
      <c r="M21" s="45"/>
      <c r="N21" s="45" t="s">
        <v>33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x14ac:dyDescent="0.3">
      <c r="B22">
        <v>31</v>
      </c>
    </row>
    <row r="23" spans="1:52" x14ac:dyDescent="0.3">
      <c r="B23">
        <v>32</v>
      </c>
    </row>
    <row r="24" spans="1:52" x14ac:dyDescent="0.3">
      <c r="B24">
        <v>33</v>
      </c>
    </row>
    <row r="25" spans="1:52" x14ac:dyDescent="0.3">
      <c r="A25" s="45" t="s">
        <v>5</v>
      </c>
      <c r="B25" s="45">
        <v>31</v>
      </c>
      <c r="C25" s="45">
        <v>1.74</v>
      </c>
      <c r="D25" s="45">
        <v>0.41</v>
      </c>
      <c r="E25" s="45" t="s">
        <v>61</v>
      </c>
      <c r="F25" s="45">
        <v>0.47689999999999999</v>
      </c>
      <c r="G25" s="45"/>
      <c r="H25" s="45"/>
      <c r="I25" s="45"/>
      <c r="J25" s="45"/>
      <c r="K25" s="45"/>
      <c r="L25" s="45"/>
      <c r="M25" s="45"/>
      <c r="N25" t="s">
        <v>34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x14ac:dyDescent="0.3">
      <c r="B26">
        <v>32</v>
      </c>
    </row>
    <row r="27" spans="1:52" x14ac:dyDescent="0.3">
      <c r="B27">
        <v>33</v>
      </c>
    </row>
    <row r="28" spans="1:52" x14ac:dyDescent="0.3">
      <c r="B28">
        <v>34</v>
      </c>
    </row>
    <row r="29" spans="1:52" x14ac:dyDescent="0.3">
      <c r="A29" t="s">
        <v>6</v>
      </c>
      <c r="B29">
        <v>32</v>
      </c>
      <c r="N29" t="s">
        <v>35</v>
      </c>
    </row>
    <row r="30" spans="1:52" x14ac:dyDescent="0.3">
      <c r="B30">
        <v>33</v>
      </c>
      <c r="N30" t="s">
        <v>35</v>
      </c>
    </row>
    <row r="31" spans="1:52" x14ac:dyDescent="0.3">
      <c r="A31" s="45"/>
      <c r="B31" s="45">
        <v>34</v>
      </c>
      <c r="C31" s="45">
        <v>0.22</v>
      </c>
      <c r="D31" s="45">
        <v>8.0000000000000002E-3</v>
      </c>
      <c r="E31" s="45" t="s">
        <v>62</v>
      </c>
      <c r="F31" s="45">
        <v>0.10970000000000001</v>
      </c>
      <c r="G31" s="45"/>
      <c r="H31" s="45"/>
      <c r="I31" s="45"/>
      <c r="J31" s="45"/>
      <c r="K31" s="45"/>
      <c r="L31" s="45"/>
      <c r="M31" s="45"/>
      <c r="N31" s="46" t="s">
        <v>36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x14ac:dyDescent="0.3">
      <c r="B32">
        <v>35</v>
      </c>
    </row>
    <row r="33" spans="1:52" x14ac:dyDescent="0.3">
      <c r="A33" s="45"/>
      <c r="B33" s="45">
        <v>36</v>
      </c>
      <c r="C33" s="45">
        <v>0.214</v>
      </c>
      <c r="D33" s="45"/>
      <c r="E33" s="45">
        <v>0.1</v>
      </c>
      <c r="F33" s="45">
        <v>2.649E-2</v>
      </c>
      <c r="G33" s="45"/>
      <c r="H33" s="45"/>
      <c r="I33" s="45"/>
      <c r="J33" s="45"/>
      <c r="K33" s="45"/>
      <c r="L33" s="45"/>
      <c r="M33" s="45"/>
      <c r="N33" s="45" t="s">
        <v>37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x14ac:dyDescent="0.3">
      <c r="B34">
        <v>37</v>
      </c>
    </row>
    <row r="35" spans="1:52" x14ac:dyDescent="0.3">
      <c r="B35">
        <v>38</v>
      </c>
    </row>
    <row r="36" spans="1:52" x14ac:dyDescent="0.3">
      <c r="A36" s="45" t="s">
        <v>7</v>
      </c>
      <c r="B36" s="45">
        <v>35</v>
      </c>
      <c r="C36" s="45">
        <v>13.31</v>
      </c>
      <c r="D36" s="45">
        <v>0.4</v>
      </c>
      <c r="E36" s="45" t="s">
        <v>63</v>
      </c>
      <c r="F36" s="45">
        <v>3.1890000000000001</v>
      </c>
      <c r="G36" s="45"/>
      <c r="H36" s="45"/>
      <c r="I36" s="45"/>
      <c r="J36" s="45"/>
      <c r="K36" s="45"/>
      <c r="L36" s="45"/>
      <c r="M36" s="45"/>
      <c r="N36" s="45" t="s">
        <v>38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x14ac:dyDescent="0.3">
      <c r="A37" s="45"/>
      <c r="B37" s="45"/>
      <c r="C37" s="45">
        <v>12.6</v>
      </c>
      <c r="D37" s="45">
        <v>0.5</v>
      </c>
      <c r="E37" s="45"/>
      <c r="F37" s="45"/>
      <c r="G37" s="45"/>
      <c r="H37" s="45"/>
      <c r="I37" s="45"/>
      <c r="J37" s="45"/>
      <c r="K37" s="45"/>
      <c r="L37" s="45"/>
      <c r="M37" s="45"/>
      <c r="N37" s="45" t="s">
        <v>39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x14ac:dyDescent="0.3">
      <c r="B38">
        <v>36</v>
      </c>
    </row>
    <row r="39" spans="1:52" x14ac:dyDescent="0.3">
      <c r="A39" s="45"/>
      <c r="B39" s="45">
        <v>37</v>
      </c>
      <c r="C39" s="45">
        <v>2.61</v>
      </c>
      <c r="D39" s="45">
        <v>0.2</v>
      </c>
      <c r="E39" s="45" t="s">
        <v>64</v>
      </c>
      <c r="F39" s="45">
        <v>0.57989999999999997</v>
      </c>
      <c r="G39" s="45"/>
      <c r="H39" s="45"/>
      <c r="I39" s="45"/>
      <c r="J39" s="45"/>
      <c r="K39" s="45"/>
      <c r="L39" s="45"/>
      <c r="M39" s="45"/>
      <c r="N39" s="45" t="s">
        <v>38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x14ac:dyDescent="0.3">
      <c r="B40">
        <v>38</v>
      </c>
    </row>
    <row r="41" spans="1:52" x14ac:dyDescent="0.3">
      <c r="A41" s="45" t="s">
        <v>8</v>
      </c>
      <c r="B41" s="45">
        <v>36</v>
      </c>
      <c r="C41" s="45">
        <v>2.1</v>
      </c>
      <c r="D41" s="45">
        <v>0.3</v>
      </c>
      <c r="E41" s="45" t="s">
        <v>65</v>
      </c>
      <c r="F41" s="45">
        <v>4.1980000000000004</v>
      </c>
      <c r="G41" s="45"/>
      <c r="H41" s="45"/>
      <c r="I41" s="45"/>
      <c r="J41" s="45"/>
      <c r="K41" s="45"/>
      <c r="L41" s="45"/>
      <c r="M41" s="45"/>
      <c r="N41" s="45" t="s">
        <v>40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x14ac:dyDescent="0.3">
      <c r="B42">
        <v>37</v>
      </c>
    </row>
    <row r="43" spans="1:52" x14ac:dyDescent="0.3">
      <c r="A43" s="45"/>
      <c r="B43" s="45">
        <v>38</v>
      </c>
      <c r="C43" s="45">
        <v>1.5</v>
      </c>
      <c r="D43" s="45">
        <v>0.2</v>
      </c>
      <c r="E43" s="45" t="s">
        <v>66</v>
      </c>
      <c r="F43" s="45">
        <v>1.0449999999999999</v>
      </c>
      <c r="G43" s="45"/>
      <c r="H43" s="45"/>
      <c r="I43" s="45"/>
      <c r="J43" s="45"/>
      <c r="K43" s="45"/>
      <c r="L43" s="45"/>
      <c r="M43" s="45"/>
      <c r="N43" s="45" t="s">
        <v>41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x14ac:dyDescent="0.3">
      <c r="B44">
        <v>39</v>
      </c>
    </row>
    <row r="45" spans="1:52" x14ac:dyDescent="0.3">
      <c r="A45" s="45"/>
      <c r="B45" s="45">
        <v>40</v>
      </c>
      <c r="C45" s="45">
        <v>2.86</v>
      </c>
      <c r="D45" s="45">
        <v>0.24</v>
      </c>
      <c r="E45" s="47">
        <v>44986</v>
      </c>
      <c r="F45" s="45">
        <v>0.65659999999999996</v>
      </c>
      <c r="G45" s="45"/>
      <c r="H45" s="45"/>
      <c r="I45" s="45"/>
      <c r="J45" s="45"/>
      <c r="K45" s="45"/>
      <c r="L45" s="45"/>
      <c r="M45" s="45"/>
      <c r="N45" s="45" t="s">
        <v>42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x14ac:dyDescent="0.3">
      <c r="B46">
        <v>41</v>
      </c>
    </row>
    <row r="47" spans="1:52" x14ac:dyDescent="0.3">
      <c r="B47">
        <v>42</v>
      </c>
    </row>
    <row r="48" spans="1:52" x14ac:dyDescent="0.3">
      <c r="A48" s="45" t="s">
        <v>9</v>
      </c>
      <c r="B48" s="45">
        <v>39</v>
      </c>
      <c r="C48" s="45">
        <v>12.8</v>
      </c>
      <c r="D48" s="45">
        <v>1.3</v>
      </c>
      <c r="E48" s="47">
        <v>45144</v>
      </c>
      <c r="F48" s="45">
        <v>2.2269999999999999</v>
      </c>
      <c r="G48" s="45"/>
      <c r="H48" s="45"/>
      <c r="I48" s="45"/>
      <c r="J48" s="45"/>
      <c r="K48" s="45"/>
      <c r="L48" s="45"/>
      <c r="M48" s="45"/>
      <c r="N48" s="45" t="s">
        <v>43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x14ac:dyDescent="0.3">
      <c r="B49">
        <v>40</v>
      </c>
    </row>
    <row r="50" spans="1:52" x14ac:dyDescent="0.3">
      <c r="A50" s="45"/>
      <c r="B50" s="45">
        <v>41</v>
      </c>
      <c r="C50" s="45">
        <v>26.2</v>
      </c>
      <c r="D50" s="45">
        <v>0.3</v>
      </c>
      <c r="E50" s="45" t="s">
        <v>67</v>
      </c>
      <c r="F50" s="45">
        <v>3.8730000000000002</v>
      </c>
      <c r="G50" s="45"/>
      <c r="H50" s="45"/>
      <c r="I50" s="45"/>
      <c r="J50" s="45"/>
      <c r="K50" s="45"/>
      <c r="L50" s="45"/>
      <c r="M50" s="45"/>
      <c r="N50" s="45" t="s">
        <v>44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x14ac:dyDescent="0.3">
      <c r="B51">
        <v>42</v>
      </c>
    </row>
    <row r="52" spans="1:52" x14ac:dyDescent="0.3">
      <c r="B52">
        <v>42</v>
      </c>
    </row>
    <row r="53" spans="1:52" x14ac:dyDescent="0.3">
      <c r="A53" s="45" t="s">
        <v>10</v>
      </c>
      <c r="B53" s="45">
        <v>40</v>
      </c>
      <c r="C53" s="45">
        <v>8.15</v>
      </c>
      <c r="D53" s="45">
        <v>0.5</v>
      </c>
      <c r="E53" s="45" t="s">
        <v>68</v>
      </c>
      <c r="F53" s="45">
        <v>2.5249999999999999</v>
      </c>
      <c r="G53" s="45"/>
      <c r="H53" s="45"/>
      <c r="I53" s="45"/>
      <c r="J53" s="45"/>
      <c r="K53" s="45"/>
      <c r="L53" s="45"/>
      <c r="M53" s="45"/>
      <c r="N53" s="45" t="s">
        <v>45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x14ac:dyDescent="0.3">
      <c r="B54">
        <v>41</v>
      </c>
    </row>
    <row r="55" spans="1:52" x14ac:dyDescent="0.3">
      <c r="A55" s="45"/>
      <c r="B55" s="45">
        <v>42</v>
      </c>
      <c r="C55" s="45">
        <v>16.5</v>
      </c>
      <c r="D55" s="45">
        <v>0.2</v>
      </c>
      <c r="E55" s="45">
        <v>15</v>
      </c>
      <c r="F55" s="45">
        <v>3.3929999999999998</v>
      </c>
      <c r="G55" s="45"/>
      <c r="H55" s="45"/>
      <c r="I55" s="45"/>
      <c r="J55" s="45"/>
      <c r="K55" s="45"/>
      <c r="L55" s="45"/>
      <c r="M55" s="45"/>
      <c r="N55" s="45" t="s">
        <v>46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x14ac:dyDescent="0.3">
      <c r="A56" s="45"/>
      <c r="B56" s="45">
        <v>43</v>
      </c>
      <c r="C56" s="45">
        <v>66.099999999999994</v>
      </c>
      <c r="D56" s="45">
        <v>8</v>
      </c>
      <c r="E56" s="45">
        <v>110</v>
      </c>
      <c r="F56" s="45">
        <v>9.2769999999999992</v>
      </c>
      <c r="G56" s="45"/>
      <c r="H56" s="45"/>
      <c r="I56" s="45"/>
      <c r="J56" s="45"/>
      <c r="K56" s="45"/>
      <c r="L56" s="45"/>
      <c r="M56" s="45"/>
      <c r="N56" s="45" t="s">
        <v>47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x14ac:dyDescent="0.3">
      <c r="A57" s="45"/>
      <c r="B57" s="45">
        <v>44</v>
      </c>
      <c r="C57" s="45">
        <v>9.5</v>
      </c>
      <c r="D57" s="45">
        <v>1.4</v>
      </c>
      <c r="E57" s="45">
        <v>7</v>
      </c>
      <c r="F57" s="45">
        <v>2.13</v>
      </c>
      <c r="G57" s="45"/>
      <c r="H57" s="45"/>
      <c r="I57" s="45"/>
      <c r="J57" s="45"/>
      <c r="K57" s="45"/>
      <c r="L57" s="45"/>
      <c r="M57" s="45"/>
      <c r="N57" s="45" t="s">
        <v>48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x14ac:dyDescent="0.3">
      <c r="B58">
        <v>45</v>
      </c>
    </row>
    <row r="59" spans="1:52" x14ac:dyDescent="0.3">
      <c r="A59" s="45"/>
      <c r="B59" s="45">
        <v>46</v>
      </c>
      <c r="C59" s="45">
        <v>7.49</v>
      </c>
      <c r="D59" s="45">
        <v>0.7</v>
      </c>
      <c r="E59" s="45">
        <v>2.1</v>
      </c>
      <c r="F59" s="45">
        <v>0.85970000000000002</v>
      </c>
      <c r="G59" s="45"/>
      <c r="H59" s="45"/>
      <c r="I59" s="45"/>
      <c r="J59" s="45"/>
      <c r="K59" s="45"/>
      <c r="L59" s="45"/>
      <c r="M59" s="45"/>
      <c r="N59" s="45" t="s">
        <v>49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x14ac:dyDescent="0.3">
      <c r="B60">
        <v>47</v>
      </c>
    </row>
    <row r="61" spans="1:52" x14ac:dyDescent="0.3">
      <c r="A61" s="45"/>
      <c r="B61" s="45">
        <v>48</v>
      </c>
      <c r="C61" s="45">
        <v>1.39</v>
      </c>
      <c r="D61" s="45">
        <v>0.1</v>
      </c>
      <c r="E61" s="45">
        <v>0.4</v>
      </c>
      <c r="F61" s="45">
        <v>9.6290000000000001E-2</v>
      </c>
      <c r="G61" s="45"/>
      <c r="H61" s="45"/>
      <c r="I61" s="45"/>
      <c r="J61" s="45"/>
      <c r="K61" s="45"/>
      <c r="L61" s="45"/>
      <c r="M61" s="45"/>
      <c r="N61" s="45" t="s">
        <v>50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x14ac:dyDescent="0.3">
      <c r="B62">
        <v>49</v>
      </c>
    </row>
    <row r="63" spans="1:52" x14ac:dyDescent="0.3">
      <c r="B63">
        <v>50</v>
      </c>
    </row>
  </sheetData>
  <phoneticPr fontId="3" type="noConversion"/>
  <hyperlinks>
    <hyperlink ref="N31" r:id="rId1" display="http://exp-astro.physik.uni-frankfurt.de/kadonis1.0/refquery.php?reference=RSK99&amp;style=small" xr:uid="{1872ECCF-9F82-4AEC-8CE5-F668CC51B0A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BD9-C68E-45BF-BD61-154E4AA66963}">
  <dimension ref="B2:J15"/>
  <sheetViews>
    <sheetView workbookViewId="0"/>
  </sheetViews>
  <sheetFormatPr defaultRowHeight="14.4" x14ac:dyDescent="0.3"/>
  <cols>
    <col min="2" max="2" width="5.5546875" bestFit="1" customWidth="1"/>
    <col min="3" max="3" width="10.5546875" customWidth="1"/>
    <col min="4" max="4" width="8.5546875" bestFit="1" customWidth="1"/>
    <col min="5" max="5" width="11.44140625" bestFit="1" customWidth="1"/>
    <col min="6" max="6" width="8.88671875" bestFit="1" customWidth="1"/>
    <col min="7" max="7" width="8.109375" bestFit="1" customWidth="1"/>
    <col min="8" max="8" width="9.33203125" bestFit="1" customWidth="1"/>
  </cols>
  <sheetData>
    <row r="2" spans="2:10" x14ac:dyDescent="0.3">
      <c r="B2" s="12" t="s">
        <v>0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20</v>
      </c>
      <c r="C5" s="20">
        <v>19</v>
      </c>
      <c r="D5" s="18">
        <v>0.5</v>
      </c>
      <c r="E5" s="19">
        <v>5.6677200000000001</v>
      </c>
      <c r="F5" s="18">
        <v>44332.722659999999</v>
      </c>
      <c r="G5" s="21">
        <v>1.1001999999999999E-4</v>
      </c>
      <c r="H5" s="18">
        <v>22.43439</v>
      </c>
      <c r="I5" s="18">
        <v>24044.302729999999</v>
      </c>
      <c r="J5" s="21">
        <v>1.9772999999999999E-4</v>
      </c>
    </row>
    <row r="6" spans="2:10" x14ac:dyDescent="0.3">
      <c r="B6" s="11">
        <v>21</v>
      </c>
      <c r="C6" s="11">
        <v>20</v>
      </c>
      <c r="D6" s="3">
        <v>0</v>
      </c>
      <c r="E6" s="4">
        <v>0.43909999999999999</v>
      </c>
      <c r="F6" s="3">
        <v>1076730.73</v>
      </c>
      <c r="G6" s="16">
        <v>1.0117E-4</v>
      </c>
      <c r="H6" s="3">
        <v>1.2699800000000001</v>
      </c>
      <c r="I6" s="3">
        <v>429258.8125</v>
      </c>
      <c r="J6" s="16">
        <v>2.0713E-4</v>
      </c>
    </row>
    <row r="7" spans="2:10" x14ac:dyDescent="0.3">
      <c r="B7" s="22">
        <v>22</v>
      </c>
      <c r="C7" s="22">
        <v>21</v>
      </c>
      <c r="D7" s="23">
        <v>1.5</v>
      </c>
      <c r="E7" s="27">
        <v>0.97709000000000001</v>
      </c>
      <c r="F7" s="23">
        <v>102861.07812000001</v>
      </c>
      <c r="G7" s="24">
        <v>9.3010000000000006E-5</v>
      </c>
      <c r="H7" s="23">
        <v>2.0469900000000001</v>
      </c>
      <c r="I7" s="23">
        <v>62916.757810000003</v>
      </c>
      <c r="J7" s="24">
        <v>2.1858000000000001E-4</v>
      </c>
    </row>
    <row r="8" spans="2:10" x14ac:dyDescent="0.3">
      <c r="B8" s="42">
        <v>23</v>
      </c>
      <c r="C8" s="42">
        <v>22</v>
      </c>
      <c r="D8" s="42">
        <v>0</v>
      </c>
      <c r="E8" s="42">
        <v>0.12333</v>
      </c>
      <c r="F8" s="42">
        <v>657808.5625</v>
      </c>
      <c r="G8" s="43">
        <v>8.5699999999999996E-5</v>
      </c>
      <c r="H8" s="42">
        <v>0.18085999999999999</v>
      </c>
      <c r="I8" s="42">
        <v>290617.09375</v>
      </c>
      <c r="J8" s="43">
        <v>2.3193000000000001E-4</v>
      </c>
    </row>
    <row r="9" spans="2:10" x14ac:dyDescent="0.3">
      <c r="B9" s="29">
        <v>24</v>
      </c>
      <c r="C9" s="29">
        <v>23</v>
      </c>
      <c r="D9" s="29">
        <v>2.5</v>
      </c>
      <c r="E9" s="29">
        <v>0.24329000000000001</v>
      </c>
      <c r="F9" s="29">
        <v>184556.46875</v>
      </c>
      <c r="G9" s="44">
        <v>8.5699999999999996E-5</v>
      </c>
      <c r="H9" s="29">
        <v>0.80872999999999995</v>
      </c>
      <c r="I9" s="29">
        <v>101989.57812000001</v>
      </c>
      <c r="J9" s="44">
        <v>2.3193000000000001E-4</v>
      </c>
    </row>
    <row r="11" spans="2:10" x14ac:dyDescent="0.3">
      <c r="B11" s="49"/>
      <c r="C11" s="49" t="s">
        <v>72</v>
      </c>
      <c r="D11" s="49" t="s">
        <v>73</v>
      </c>
      <c r="E11" s="49" t="s">
        <v>74</v>
      </c>
      <c r="F11" s="49" t="s">
        <v>75</v>
      </c>
    </row>
    <row r="12" spans="2:10" x14ac:dyDescent="0.3">
      <c r="B12" s="49" t="s">
        <v>69</v>
      </c>
      <c r="C12" s="44">
        <v>0.92330299999999998</v>
      </c>
      <c r="D12" s="29">
        <v>4.7189100000000002</v>
      </c>
      <c r="E12" s="44">
        <v>0.459318</v>
      </c>
      <c r="F12" s="44">
        <v>0.84785299999999997</v>
      </c>
    </row>
    <row r="13" spans="2:10" x14ac:dyDescent="0.3">
      <c r="B13" s="49" t="s">
        <v>70</v>
      </c>
      <c r="C13" s="43">
        <v>0.90440200000000004</v>
      </c>
      <c r="D13" s="42">
        <v>4.6836599999999997</v>
      </c>
      <c r="E13" s="43">
        <v>0.43535000000000001</v>
      </c>
      <c r="F13" s="43">
        <v>0.83491099999999996</v>
      </c>
    </row>
    <row r="14" spans="2:10" x14ac:dyDescent="0.3">
      <c r="B14" s="49" t="s">
        <v>71</v>
      </c>
      <c r="C14" s="44">
        <f>(C12/C13)</f>
        <v>1.0208988923067397</v>
      </c>
      <c r="D14" s="44">
        <f>(D12/D13)</f>
        <v>1.0075261654347243</v>
      </c>
      <c r="E14" s="44">
        <f t="shared" ref="E14:F14" si="0">(E12/E13)</f>
        <v>1.0550545538072815</v>
      </c>
      <c r="F14" s="44">
        <f t="shared" si="0"/>
        <v>1.0155010534056923</v>
      </c>
    </row>
    <row r="15" spans="2:10" x14ac:dyDescent="0.3">
      <c r="B15" s="49" t="s">
        <v>131</v>
      </c>
      <c r="C15" s="43">
        <f>(C12-C13)/(C12+C13)*100</f>
        <v>1.0341384413786661</v>
      </c>
      <c r="D15" s="43">
        <f t="shared" ref="D15:F15" si="1">(D12-D13)/(D12+D13)*100</f>
        <v>0.37489750142780587</v>
      </c>
      <c r="E15" s="43">
        <f t="shared" si="1"/>
        <v>2.6789825946608117</v>
      </c>
      <c r="F15" s="43">
        <f t="shared" si="1"/>
        <v>0.76909180372292307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1BA2-808C-4FA3-BE96-A3227FA0769F}">
  <dimension ref="B2:J14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7" max="8" width="9.33203125" bestFit="1" customWidth="1"/>
  </cols>
  <sheetData>
    <row r="2" spans="2:10" x14ac:dyDescent="0.3">
      <c r="B2" s="12" t="s">
        <v>1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2">
        <v>23</v>
      </c>
      <c r="C5" s="22">
        <v>22</v>
      </c>
      <c r="D5" s="18">
        <v>0</v>
      </c>
      <c r="E5" s="27">
        <v>1.3425100000000001</v>
      </c>
      <c r="F5" s="23">
        <v>30137.660159999999</v>
      </c>
      <c r="G5" s="24">
        <v>8.1450000000000001E-5</v>
      </c>
      <c r="H5" s="23">
        <v>2.8118500000000002</v>
      </c>
      <c r="I5" s="23">
        <v>16252.865229999999</v>
      </c>
      <c r="J5" s="24">
        <v>2.9577E-4</v>
      </c>
    </row>
    <row r="6" spans="2:10" x14ac:dyDescent="0.3">
      <c r="B6" s="11">
        <v>24</v>
      </c>
      <c r="C6" s="11">
        <v>23</v>
      </c>
      <c r="D6" s="3">
        <v>1.5</v>
      </c>
      <c r="E6" s="4">
        <v>0.47192000000000001</v>
      </c>
      <c r="F6" s="3">
        <v>98587.109379999994</v>
      </c>
      <c r="G6" s="16">
        <v>7.6160000000000003E-5</v>
      </c>
      <c r="H6" s="3">
        <v>0.92252000000000001</v>
      </c>
      <c r="I6" s="3">
        <v>63257.5625</v>
      </c>
      <c r="J6" s="16">
        <v>3.1594000000000001E-4</v>
      </c>
    </row>
    <row r="7" spans="2:10" x14ac:dyDescent="0.3">
      <c r="B7" s="22">
        <v>25</v>
      </c>
      <c r="C7" s="22">
        <v>24</v>
      </c>
      <c r="D7" s="23">
        <v>4</v>
      </c>
      <c r="E7" s="27">
        <v>0.41404999999999997</v>
      </c>
      <c r="F7" s="23">
        <v>84639.15625</v>
      </c>
      <c r="G7" s="24">
        <v>7.1390000000000006E-5</v>
      </c>
      <c r="H7" s="23">
        <v>0.9506</v>
      </c>
      <c r="I7" s="23">
        <v>37545.347659999999</v>
      </c>
      <c r="J7" s="24">
        <v>3.3952E-4</v>
      </c>
    </row>
    <row r="8" spans="2:10" x14ac:dyDescent="0.3">
      <c r="B8" s="42">
        <v>26</v>
      </c>
      <c r="C8" s="42">
        <v>25</v>
      </c>
      <c r="D8" s="42">
        <v>2.5</v>
      </c>
      <c r="E8" s="42">
        <v>0.12361</v>
      </c>
      <c r="F8" s="42">
        <v>79998.171879999994</v>
      </c>
      <c r="G8" s="43">
        <v>6.7180000000000004E-5</v>
      </c>
      <c r="H8" s="42">
        <v>0.21360000000000001</v>
      </c>
      <c r="I8" s="42">
        <v>4437.5859399999999</v>
      </c>
      <c r="J8" s="43">
        <v>3.6665999999999999E-4</v>
      </c>
    </row>
    <row r="10" spans="2:10" x14ac:dyDescent="0.3">
      <c r="B10" s="49"/>
      <c r="C10" s="49" t="s">
        <v>76</v>
      </c>
      <c r="D10" s="49" t="s">
        <v>77</v>
      </c>
      <c r="E10" s="49" t="s">
        <v>78</v>
      </c>
    </row>
    <row r="11" spans="2:10" x14ac:dyDescent="0.3">
      <c r="B11" s="49" t="s">
        <v>69</v>
      </c>
      <c r="C11" s="29">
        <v>2.5699299999999998</v>
      </c>
      <c r="D11" s="29">
        <v>2.6556700000000002</v>
      </c>
      <c r="E11" s="44">
        <v>0.81528400000000001</v>
      </c>
    </row>
    <row r="12" spans="2:10" x14ac:dyDescent="0.3">
      <c r="B12" s="49" t="s">
        <v>70</v>
      </c>
      <c r="C12" s="42">
        <v>2.4826899999999998</v>
      </c>
      <c r="D12" s="42">
        <v>2.62161</v>
      </c>
      <c r="E12" s="43">
        <v>0.72004699999999999</v>
      </c>
    </row>
    <row r="13" spans="2:10" x14ac:dyDescent="0.3">
      <c r="B13" s="49" t="s">
        <v>71</v>
      </c>
      <c r="C13" s="29">
        <f>(C11/C12)</f>
        <v>1.0351393045446673</v>
      </c>
      <c r="D13" s="29">
        <f t="shared" ref="D13:E13" si="0">(D11/D12)</f>
        <v>1.0129920163563613</v>
      </c>
      <c r="E13" s="29">
        <f t="shared" si="0"/>
        <v>1.1322649771473252</v>
      </c>
    </row>
    <row r="14" spans="2:10" x14ac:dyDescent="0.3">
      <c r="B14" s="49" t="s">
        <v>131</v>
      </c>
      <c r="C14" s="42">
        <f>(C11-C12)/(C11+C12)*100</f>
        <v>1.726628956858026</v>
      </c>
      <c r="D14" s="42">
        <f t="shared" ref="D14:E14" si="1">(D11-D12)/(D11+D12)*100</f>
        <v>0.6454082406088022</v>
      </c>
      <c r="E14" s="42">
        <f t="shared" si="1"/>
        <v>6.2030272299588827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0D95-B80C-4953-ABA6-C1E617694553}">
  <dimension ref="B2:J16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10.44140625" bestFit="1" customWidth="1"/>
    <col min="8" max="8" width="9.33203125" bestFit="1" customWidth="1"/>
  </cols>
  <sheetData>
    <row r="2" spans="2:10" x14ac:dyDescent="0.3">
      <c r="B2" s="12" t="s">
        <v>2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24</v>
      </c>
      <c r="C5" s="20">
        <v>23</v>
      </c>
      <c r="D5" s="18">
        <v>1.5</v>
      </c>
      <c r="E5" s="19">
        <v>1.5778000000000001</v>
      </c>
      <c r="F5" s="18">
        <v>19857.041020000001</v>
      </c>
      <c r="G5" s="21">
        <v>7.5080000000000006E-5</v>
      </c>
      <c r="H5" s="18">
        <v>7.84971</v>
      </c>
      <c r="I5" s="18">
        <v>12190.664059999999</v>
      </c>
      <c r="J5" s="21">
        <v>3.9177E-4</v>
      </c>
    </row>
    <row r="6" spans="2:10" x14ac:dyDescent="0.3">
      <c r="B6" s="11">
        <v>25</v>
      </c>
      <c r="C6" s="11">
        <v>24</v>
      </c>
      <c r="D6" s="3">
        <v>0</v>
      </c>
      <c r="E6" s="4">
        <v>0.37406</v>
      </c>
      <c r="F6" s="3">
        <v>432515.875</v>
      </c>
      <c r="G6" s="16">
        <v>1.6140999999999999E-4</v>
      </c>
      <c r="H6" s="3">
        <v>0.91127000000000002</v>
      </c>
      <c r="I6" s="3">
        <v>172453.46875</v>
      </c>
      <c r="J6" s="16">
        <v>3.0362E-4</v>
      </c>
    </row>
    <row r="7" spans="2:10" x14ac:dyDescent="0.3">
      <c r="B7" s="20">
        <v>26</v>
      </c>
      <c r="C7" s="20">
        <v>25</v>
      </c>
      <c r="D7" s="18">
        <v>2.5</v>
      </c>
      <c r="E7" s="19">
        <v>0.79893000000000003</v>
      </c>
      <c r="F7" s="18">
        <v>55050.746090000001</v>
      </c>
      <c r="G7" s="21">
        <v>6.7769999999999997E-5</v>
      </c>
      <c r="H7" s="18">
        <v>1.6210599999999999</v>
      </c>
      <c r="I7" s="18">
        <v>31324.953119999998</v>
      </c>
      <c r="J7" s="21">
        <v>4.5132000000000001E-4</v>
      </c>
    </row>
    <row r="8" spans="2:10" x14ac:dyDescent="0.3">
      <c r="B8" s="15">
        <v>27</v>
      </c>
      <c r="C8" s="15">
        <v>26</v>
      </c>
      <c r="D8" s="7">
        <v>0</v>
      </c>
      <c r="E8" s="8">
        <v>0.1772</v>
      </c>
      <c r="F8" s="7">
        <v>300316.75</v>
      </c>
      <c r="G8" s="17">
        <v>4.8819999999999997E-5</v>
      </c>
      <c r="H8" s="7">
        <v>0.34532000000000002</v>
      </c>
      <c r="I8" s="7">
        <v>128046.47656</v>
      </c>
      <c r="J8" s="17">
        <v>7.6842999999999996E-4</v>
      </c>
    </row>
    <row r="9" spans="2:10" x14ac:dyDescent="0.3">
      <c r="B9" s="29">
        <v>28</v>
      </c>
      <c r="C9" s="29">
        <v>27</v>
      </c>
      <c r="D9" s="29">
        <v>0.5</v>
      </c>
      <c r="E9" s="29">
        <v>0.41832999999999998</v>
      </c>
      <c r="F9" s="29">
        <v>133318.95311999999</v>
      </c>
      <c r="G9" s="44">
        <v>6.2119999999999995E-5</v>
      </c>
      <c r="H9" s="29">
        <v>0.72631000000000001</v>
      </c>
      <c r="I9" s="29">
        <v>78970.359379999994</v>
      </c>
      <c r="J9" s="44">
        <v>5.2636000000000002E-4</v>
      </c>
    </row>
    <row r="10" spans="2:10" x14ac:dyDescent="0.3">
      <c r="B10" s="42">
        <v>29</v>
      </c>
      <c r="C10" s="42">
        <v>28</v>
      </c>
      <c r="D10" s="42">
        <v>0</v>
      </c>
      <c r="E10" s="42">
        <v>0.26241999999999999</v>
      </c>
      <c r="F10" s="42">
        <v>1245985.625</v>
      </c>
      <c r="G10" s="43">
        <v>5.9870000000000001E-5</v>
      </c>
      <c r="H10" s="42">
        <v>0.1273</v>
      </c>
      <c r="I10" s="42">
        <v>520141.0625</v>
      </c>
      <c r="J10" s="43">
        <v>5.6924000000000005E-4</v>
      </c>
    </row>
    <row r="12" spans="2:10" x14ac:dyDescent="0.3">
      <c r="B12" s="49"/>
      <c r="C12" s="51" t="s">
        <v>79</v>
      </c>
      <c r="D12" s="48" t="s">
        <v>80</v>
      </c>
      <c r="E12" s="48" t="s">
        <v>81</v>
      </c>
      <c r="F12" s="48" t="s">
        <v>82</v>
      </c>
      <c r="G12" s="48" t="s">
        <v>83</v>
      </c>
    </row>
    <row r="13" spans="2:10" x14ac:dyDescent="0.3">
      <c r="B13" s="50" t="s">
        <v>69</v>
      </c>
      <c r="C13" s="29">
        <v>1.7588600000000001</v>
      </c>
      <c r="D13" s="29">
        <v>6.3565100000000001</v>
      </c>
      <c r="E13" s="29">
        <v>1.59382</v>
      </c>
      <c r="F13" s="29">
        <v>2.5551300000000001</v>
      </c>
      <c r="G13" s="44">
        <v>0.30248900000000001</v>
      </c>
    </row>
    <row r="14" spans="2:10" x14ac:dyDescent="0.3">
      <c r="B14" s="48" t="s">
        <v>70</v>
      </c>
      <c r="C14" s="42">
        <v>1.63954</v>
      </c>
      <c r="D14" s="42">
        <v>6.1710900000000004</v>
      </c>
      <c r="E14" s="42">
        <v>1.24265</v>
      </c>
      <c r="F14" s="42">
        <v>2.4002599999999998</v>
      </c>
      <c r="G14" s="43">
        <v>0.23344100000000001</v>
      </c>
    </row>
    <row r="15" spans="2:10" x14ac:dyDescent="0.3">
      <c r="B15" s="48" t="s">
        <v>71</v>
      </c>
      <c r="C15" s="29">
        <f>(C13/C14)</f>
        <v>1.0727765104846483</v>
      </c>
      <c r="D15" s="29">
        <f t="shared" ref="D15:G15" si="0">(D13/D14)</f>
        <v>1.0300465557948433</v>
      </c>
      <c r="E15" s="29">
        <f t="shared" si="0"/>
        <v>1.2825976743250311</v>
      </c>
      <c r="F15" s="29">
        <f t="shared" si="0"/>
        <v>1.0645221767641839</v>
      </c>
      <c r="G15" s="29">
        <f t="shared" si="0"/>
        <v>1.2957835170342826</v>
      </c>
    </row>
    <row r="16" spans="2:10" x14ac:dyDescent="0.3">
      <c r="B16" s="48" t="s">
        <v>131</v>
      </c>
      <c r="C16" s="42">
        <f>(C13-C14)/(C13+C14)*100</f>
        <v>3.5110640301318297</v>
      </c>
      <c r="D16" s="42">
        <f t="shared" ref="D16:G16" si="1">(D13-D14)/(D13+D14)*100</f>
        <v>1.4800919569590321</v>
      </c>
      <c r="E16" s="42">
        <f t="shared" si="1"/>
        <v>12.380529319894091</v>
      </c>
      <c r="F16" s="42">
        <f t="shared" si="1"/>
        <v>3.1252837819021368</v>
      </c>
      <c r="G16" s="42">
        <f t="shared" si="1"/>
        <v>12.883772134420541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235B-0A80-41F9-8357-A680B74D00E7}">
  <dimension ref="B2:J15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4" max="5" width="9.33203125" bestFit="1" customWidth="1"/>
    <col min="8" max="8" width="9.33203125" bestFit="1" customWidth="1"/>
  </cols>
  <sheetData>
    <row r="2" spans="2:10" x14ac:dyDescent="0.3">
      <c r="B2" s="12" t="s">
        <v>3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27</v>
      </c>
      <c r="C5" s="20">
        <v>26</v>
      </c>
      <c r="D5" s="18">
        <v>5</v>
      </c>
      <c r="E5" s="19">
        <v>1.8987000000000001</v>
      </c>
      <c r="F5" s="18">
        <v>44366.136720000002</v>
      </c>
      <c r="G5" s="21">
        <v>6.7550000000000002E-5</v>
      </c>
      <c r="H5" s="18">
        <v>4.4338100000000003</v>
      </c>
      <c r="I5" s="18">
        <v>19290.203119999998</v>
      </c>
      <c r="J5" s="21">
        <v>5.6293999999999995E-4</v>
      </c>
    </row>
    <row r="6" spans="2:10" x14ac:dyDescent="0.3">
      <c r="B6" s="11">
        <v>28</v>
      </c>
      <c r="C6" s="11">
        <v>27</v>
      </c>
      <c r="D6" s="3">
        <v>2.5</v>
      </c>
      <c r="E6" s="4">
        <v>0.41585</v>
      </c>
      <c r="F6" s="3">
        <v>40122.667970000002</v>
      </c>
      <c r="G6" s="16">
        <v>1.6140999999999999E-4</v>
      </c>
      <c r="H6" s="3">
        <v>0.91127000000000002</v>
      </c>
      <c r="I6" s="3">
        <v>22806.318360000001</v>
      </c>
      <c r="J6" s="16">
        <v>3.0362E-4</v>
      </c>
    </row>
    <row r="7" spans="2:10" x14ac:dyDescent="0.3">
      <c r="B7" s="22">
        <v>29</v>
      </c>
      <c r="C7" s="22">
        <v>28</v>
      </c>
      <c r="D7" s="23">
        <v>3</v>
      </c>
      <c r="E7" s="27">
        <v>0.60823300000000002</v>
      </c>
      <c r="F7" s="23">
        <v>33481.148439999997</v>
      </c>
      <c r="G7" s="24">
        <v>6.3780000000000003E-5</v>
      </c>
      <c r="H7" s="23">
        <v>0.91251000000000004</v>
      </c>
      <c r="I7" s="23">
        <v>17891.583979999999</v>
      </c>
      <c r="J7" s="24">
        <v>6.3661999999999996E-4</v>
      </c>
    </row>
    <row r="8" spans="2:10" x14ac:dyDescent="0.3">
      <c r="B8" s="42">
        <v>30</v>
      </c>
      <c r="C8" s="42">
        <v>29</v>
      </c>
      <c r="D8" s="42">
        <v>2.5</v>
      </c>
      <c r="E8" s="42">
        <v>0.15581999999999999</v>
      </c>
      <c r="F8" s="42">
        <v>57097.339840000001</v>
      </c>
      <c r="G8" s="43">
        <v>6.2399999999999999E-5</v>
      </c>
      <c r="H8" s="42">
        <v>0.23793</v>
      </c>
      <c r="I8" s="42">
        <v>32414.052729999999</v>
      </c>
      <c r="J8" s="43">
        <v>6.7347999999999996E-4</v>
      </c>
    </row>
    <row r="9" spans="2:10" x14ac:dyDescent="0.3">
      <c r="B9" s="29">
        <v>31</v>
      </c>
      <c r="C9" s="29">
        <v>30</v>
      </c>
      <c r="D9" s="29">
        <v>3</v>
      </c>
      <c r="E9" s="29">
        <v>0.11613999999999999</v>
      </c>
      <c r="F9" s="29">
        <v>2.3227999999999999E-2</v>
      </c>
      <c r="G9" s="44">
        <v>6.1329999999999997E-5</v>
      </c>
      <c r="H9" s="29">
        <v>0.23365</v>
      </c>
      <c r="I9" s="29">
        <v>23438.167969999999</v>
      </c>
      <c r="J9" s="44">
        <v>7.0735000000000004E-4</v>
      </c>
    </row>
    <row r="11" spans="2:10" x14ac:dyDescent="0.3">
      <c r="B11" s="49"/>
      <c r="C11" s="49" t="s">
        <v>84</v>
      </c>
      <c r="D11" s="49" t="s">
        <v>85</v>
      </c>
      <c r="E11" s="49" t="s">
        <v>86</v>
      </c>
      <c r="F11" s="49" t="s">
        <v>87</v>
      </c>
    </row>
    <row r="12" spans="2:10" x14ac:dyDescent="0.3">
      <c r="B12" s="49" t="s">
        <v>69</v>
      </c>
      <c r="C12" s="29">
        <v>5.5721100000000003</v>
      </c>
      <c r="D12" s="29">
        <v>6.9612499999999997</v>
      </c>
      <c r="E12" s="29">
        <v>1.8792599999999999</v>
      </c>
      <c r="F12" s="29">
        <v>1.72966</v>
      </c>
    </row>
    <row r="13" spans="2:10" x14ac:dyDescent="0.3">
      <c r="B13" s="49" t="s">
        <v>70</v>
      </c>
      <c r="C13" s="42">
        <v>4.8777100000000004</v>
      </c>
      <c r="D13" s="42">
        <v>6.4974400000000001</v>
      </c>
      <c r="E13" s="42">
        <v>1.1898500000000001</v>
      </c>
      <c r="F13" s="42">
        <v>1.3473299999999999</v>
      </c>
    </row>
    <row r="14" spans="2:10" x14ac:dyDescent="0.3">
      <c r="B14" s="49" t="s">
        <v>71</v>
      </c>
      <c r="C14" s="29">
        <f>(C12/C13)</f>
        <v>1.1423618870330545</v>
      </c>
      <c r="D14" s="29">
        <f t="shared" ref="D14:F14" si="0">(D12/D13)</f>
        <v>1.071383498731808</v>
      </c>
      <c r="E14" s="29">
        <f t="shared" si="0"/>
        <v>1.5794091692230112</v>
      </c>
      <c r="F14" s="29">
        <f t="shared" si="0"/>
        <v>1.2837686387150884</v>
      </c>
    </row>
    <row r="15" spans="2:10" x14ac:dyDescent="0.3">
      <c r="B15" s="49" t="s">
        <v>131</v>
      </c>
      <c r="C15" s="42">
        <f>(C12-C13)/(C12+C13)*100</f>
        <v>6.6450905374446627</v>
      </c>
      <c r="D15" s="42">
        <f t="shared" ref="D15:F15" si="1">(D12-D13)/(D12+D13)*100</f>
        <v>3.4461749248998199</v>
      </c>
      <c r="E15" s="52">
        <f t="shared" si="1"/>
        <v>22.462863826972633</v>
      </c>
      <c r="F15" s="42">
        <f t="shared" si="1"/>
        <v>12.425454746359268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2832-5CDF-44FE-937F-4EADCE70EDF7}">
  <dimension ref="B2:J17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8" max="8" width="9.33203125" bestFit="1" customWidth="1"/>
  </cols>
  <sheetData>
    <row r="2" spans="2:10" x14ac:dyDescent="0.3">
      <c r="B2" s="12" t="s">
        <v>4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28</v>
      </c>
      <c r="C5" s="20">
        <v>27</v>
      </c>
      <c r="D5" s="18">
        <v>2.5</v>
      </c>
      <c r="E5" s="19">
        <v>1.5043200000000001</v>
      </c>
      <c r="F5" s="18">
        <v>13228.320309999999</v>
      </c>
      <c r="G5" s="21">
        <v>7.0519999999999996E-5</v>
      </c>
      <c r="H5" s="18">
        <v>5.7168099999999997</v>
      </c>
      <c r="I5" s="18">
        <v>7526.59375</v>
      </c>
      <c r="J5" s="21">
        <v>6.3602999999999999E-4</v>
      </c>
    </row>
    <row r="6" spans="2:10" x14ac:dyDescent="0.3">
      <c r="B6" s="11">
        <v>29</v>
      </c>
      <c r="C6" s="11">
        <v>28</v>
      </c>
      <c r="D6" s="3">
        <v>0</v>
      </c>
      <c r="E6" s="4">
        <v>0.56467000000000001</v>
      </c>
      <c r="F6" s="3">
        <v>211419.28125</v>
      </c>
      <c r="G6" s="16">
        <v>1.0356E-4</v>
      </c>
      <c r="H6" s="3">
        <v>0.98687000000000002</v>
      </c>
      <c r="I6" s="3">
        <v>84723.375</v>
      </c>
      <c r="J6" s="16">
        <v>5.9809000000000001E-4</v>
      </c>
    </row>
    <row r="7" spans="2:10" x14ac:dyDescent="0.3">
      <c r="B7" s="20">
        <v>30</v>
      </c>
      <c r="C7" s="20">
        <v>29</v>
      </c>
      <c r="D7" s="18">
        <v>0.5</v>
      </c>
      <c r="E7" s="19">
        <v>1.6629</v>
      </c>
      <c r="F7" s="18">
        <v>159576.67188000001</v>
      </c>
      <c r="G7" s="21">
        <v>6.8460000000000005E-5</v>
      </c>
      <c r="H7" s="18">
        <v>2.9859499999999999</v>
      </c>
      <c r="I7" s="18">
        <v>88205.148440000004</v>
      </c>
      <c r="J7" s="21">
        <v>6.8285999999999998E-4</v>
      </c>
    </row>
    <row r="8" spans="2:10" x14ac:dyDescent="0.3">
      <c r="B8" s="15">
        <v>31</v>
      </c>
      <c r="C8" s="15">
        <v>30</v>
      </c>
      <c r="D8" s="3">
        <v>0</v>
      </c>
      <c r="E8" s="8">
        <v>0.44640000000000002</v>
      </c>
      <c r="F8" s="7">
        <v>597586.625</v>
      </c>
      <c r="G8" s="17">
        <v>6.7890000000000002E-5</v>
      </c>
      <c r="H8" s="7">
        <v>0.94925000000000004</v>
      </c>
      <c r="I8" s="7">
        <v>239835.3</v>
      </c>
      <c r="J8" s="17">
        <v>6.9921000000000002E-4</v>
      </c>
    </row>
    <row r="9" spans="2:10" x14ac:dyDescent="0.3">
      <c r="B9" s="23">
        <v>32</v>
      </c>
      <c r="C9" s="22">
        <v>31</v>
      </c>
      <c r="D9" s="18">
        <v>1.5</v>
      </c>
      <c r="E9" s="27">
        <v>0.41270000000000001</v>
      </c>
      <c r="F9" s="23">
        <v>61609.355470000002</v>
      </c>
      <c r="G9" s="24">
        <v>6.7649999999999996E-6</v>
      </c>
      <c r="H9" s="23">
        <v>0.60814000000000001</v>
      </c>
      <c r="I9" s="23">
        <v>38481.945310000003</v>
      </c>
      <c r="J9" s="24">
        <v>7.0983000000000005E-4</v>
      </c>
    </row>
    <row r="10" spans="2:10" x14ac:dyDescent="0.3">
      <c r="B10" s="7">
        <v>33</v>
      </c>
      <c r="C10" s="15">
        <v>32</v>
      </c>
      <c r="D10" s="7">
        <v>0</v>
      </c>
      <c r="E10" s="8">
        <v>0.15822</v>
      </c>
      <c r="F10" s="7">
        <v>753256.6875</v>
      </c>
      <c r="G10" s="17">
        <v>6.7680000000000003E-5</v>
      </c>
      <c r="H10" s="7">
        <v>0.16803000000000001</v>
      </c>
      <c r="I10" s="7">
        <v>305763</v>
      </c>
      <c r="J10" s="17">
        <v>7.1325999999999996E-4</v>
      </c>
    </row>
    <row r="11" spans="2:10" x14ac:dyDescent="0.3">
      <c r="B11" s="29">
        <v>34</v>
      </c>
      <c r="C11" s="29">
        <v>33</v>
      </c>
      <c r="D11" s="29">
        <v>1.5</v>
      </c>
      <c r="E11" s="29">
        <v>0.15670999999999999</v>
      </c>
      <c r="F11" s="29">
        <v>95298.703120000006</v>
      </c>
      <c r="G11" s="44">
        <v>6.8029999999999997E-5</v>
      </c>
      <c r="H11" s="29">
        <v>0.23702000000000001</v>
      </c>
      <c r="I11" s="29">
        <v>59398.582029999998</v>
      </c>
      <c r="J11" s="44">
        <v>7.0899999999999999E-4</v>
      </c>
    </row>
    <row r="13" spans="2:10" x14ac:dyDescent="0.3">
      <c r="B13" s="49"/>
      <c r="C13" s="49" t="s">
        <v>88</v>
      </c>
      <c r="D13" s="49" t="s">
        <v>89</v>
      </c>
      <c r="E13" s="49" t="s">
        <v>90</v>
      </c>
      <c r="F13" s="49" t="s">
        <v>91</v>
      </c>
      <c r="G13" s="49" t="s">
        <v>92</v>
      </c>
      <c r="H13" s="49" t="s">
        <v>93</v>
      </c>
    </row>
    <row r="14" spans="2:10" x14ac:dyDescent="0.3">
      <c r="B14" s="49" t="s">
        <v>69</v>
      </c>
      <c r="C14" s="29">
        <v>4.42943</v>
      </c>
      <c r="D14" s="44">
        <v>13.463100000000001</v>
      </c>
      <c r="E14" s="44">
        <v>20.142399999999999</v>
      </c>
      <c r="F14" s="44">
        <v>267.98200000000003</v>
      </c>
      <c r="G14" s="44">
        <v>0.62448300000000001</v>
      </c>
      <c r="H14" s="44">
        <v>0.67782399999999998</v>
      </c>
    </row>
    <row r="15" spans="2:10" x14ac:dyDescent="0.3">
      <c r="B15" s="49" t="s">
        <v>70</v>
      </c>
      <c r="C15" s="42">
        <v>3.2499600000000002</v>
      </c>
      <c r="D15" s="42">
        <v>8.0731099999999998</v>
      </c>
      <c r="E15" s="42">
        <v>1.714</v>
      </c>
      <c r="F15" s="42">
        <v>2.5924200000000002</v>
      </c>
      <c r="G15" s="43">
        <v>0.31583800000000001</v>
      </c>
      <c r="H15" s="43">
        <v>0.62845200000000001</v>
      </c>
    </row>
    <row r="16" spans="2:10" x14ac:dyDescent="0.3">
      <c r="B16" s="49" t="s">
        <v>71</v>
      </c>
      <c r="C16" s="29">
        <f>(C14/C15)</f>
        <v>1.3629183128407734</v>
      </c>
      <c r="D16" s="29">
        <f t="shared" ref="D16:H16" si="0">(D14/D15)</f>
        <v>1.6676472883436495</v>
      </c>
      <c r="E16" s="29">
        <f t="shared" si="0"/>
        <v>11.75169194865811</v>
      </c>
      <c r="F16" s="29">
        <f t="shared" si="0"/>
        <v>103.37136729387986</v>
      </c>
      <c r="G16" s="29">
        <f t="shared" si="0"/>
        <v>1.9772256663226084</v>
      </c>
      <c r="H16" s="29">
        <f t="shared" si="0"/>
        <v>1.0785612902815171</v>
      </c>
    </row>
    <row r="17" spans="2:8" x14ac:dyDescent="0.3">
      <c r="B17" s="49" t="s">
        <v>131</v>
      </c>
      <c r="C17" s="42">
        <f>(C14-C15)/(C14+C15)*100</f>
        <v>15.358902204471967</v>
      </c>
      <c r="D17" s="52">
        <f t="shared" ref="D17:H17" si="1">(D14-D15)/(D14+D15)*100</f>
        <v>25.027569846319299</v>
      </c>
      <c r="E17" s="52">
        <f t="shared" si="1"/>
        <v>84.315806811734788</v>
      </c>
      <c r="F17" s="52">
        <f t="shared" si="1"/>
        <v>98.083765641999705</v>
      </c>
      <c r="G17" s="52">
        <f t="shared" si="1"/>
        <v>32.823365637904509</v>
      </c>
      <c r="H17" s="42">
        <f t="shared" si="1"/>
        <v>3.7795994108442601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6254F-ED21-4750-B47A-E8E81508592F}">
  <dimension ref="B2:J15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9.33203125" bestFit="1" customWidth="1"/>
    <col min="8" max="8" width="9.33203125" bestFit="1" customWidth="1"/>
  </cols>
  <sheetData>
    <row r="2" spans="2:10" x14ac:dyDescent="0.3">
      <c r="B2" s="12" t="s">
        <v>5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31</v>
      </c>
      <c r="C5" s="20">
        <v>30</v>
      </c>
      <c r="D5" s="18">
        <v>1</v>
      </c>
      <c r="E5" s="19">
        <v>1.47021</v>
      </c>
      <c r="F5" s="18">
        <v>15512.712890000001</v>
      </c>
      <c r="G5" s="21">
        <v>7.6470000000000005E-5</v>
      </c>
      <c r="H5" s="18">
        <v>2.9443199999999998</v>
      </c>
      <c r="I5" s="18">
        <v>9951.9676999999992</v>
      </c>
      <c r="J5" s="21">
        <v>6.5368999999999996E-4</v>
      </c>
    </row>
    <row r="6" spans="2:10" x14ac:dyDescent="0.3">
      <c r="B6" s="11">
        <v>32</v>
      </c>
      <c r="C6" s="11">
        <v>31</v>
      </c>
      <c r="D6" s="3">
        <v>0.5</v>
      </c>
      <c r="E6" s="4">
        <v>0.69793000000000005</v>
      </c>
      <c r="F6" s="3">
        <v>62044.460939999997</v>
      </c>
      <c r="G6" s="16">
        <v>8.4010000000000004E-5</v>
      </c>
      <c r="H6" s="3">
        <v>1.254</v>
      </c>
      <c r="I6" s="3">
        <v>33466.964840000001</v>
      </c>
      <c r="J6" s="16">
        <v>6.1764999999999997E-4</v>
      </c>
    </row>
    <row r="7" spans="2:10" x14ac:dyDescent="0.3">
      <c r="B7" s="22">
        <v>33</v>
      </c>
      <c r="C7" s="22">
        <v>32</v>
      </c>
      <c r="D7" s="23">
        <v>1</v>
      </c>
      <c r="E7" s="27">
        <v>0.63195999999999997</v>
      </c>
      <c r="F7" s="23">
        <v>20484.302729999999</v>
      </c>
      <c r="G7" s="24">
        <v>7.7000000000000001E-5</v>
      </c>
      <c r="H7" s="23">
        <v>1.04772</v>
      </c>
      <c r="I7" s="23">
        <v>13006.544</v>
      </c>
      <c r="J7" s="24">
        <v>6.4088000000000003E-4</v>
      </c>
    </row>
    <row r="8" spans="2:10" x14ac:dyDescent="0.3">
      <c r="B8" s="42">
        <v>34</v>
      </c>
      <c r="C8" s="42">
        <v>33</v>
      </c>
      <c r="D8" s="42">
        <v>0.5</v>
      </c>
      <c r="E8" s="42">
        <v>0.15137999999999999</v>
      </c>
      <c r="F8" s="42">
        <v>57881.195310000003</v>
      </c>
      <c r="G8" s="43">
        <v>7.8349999999999994E-5</v>
      </c>
      <c r="H8" s="42">
        <v>0.24099000000000001</v>
      </c>
      <c r="I8" s="42">
        <v>31608.386719999999</v>
      </c>
      <c r="J8" s="43">
        <v>6.2578000000000004E-4</v>
      </c>
    </row>
    <row r="9" spans="2:10" x14ac:dyDescent="0.3">
      <c r="B9" s="29">
        <v>35</v>
      </c>
      <c r="C9" s="29">
        <v>34</v>
      </c>
      <c r="D9" s="29">
        <v>1</v>
      </c>
      <c r="E9" s="29">
        <v>0.17293</v>
      </c>
      <c r="F9" s="29">
        <v>21811.70508</v>
      </c>
      <c r="G9" s="44">
        <v>7.962E-5</v>
      </c>
      <c r="H9" s="29">
        <v>0.24804999999999999</v>
      </c>
      <c r="I9" s="29">
        <v>13750.090819999999</v>
      </c>
      <c r="J9" s="44">
        <v>6.0508999999999997E-4</v>
      </c>
    </row>
    <row r="11" spans="2:10" x14ac:dyDescent="0.3">
      <c r="B11" s="49"/>
      <c r="C11" s="49" t="s">
        <v>94</v>
      </c>
      <c r="D11" s="49" t="s">
        <v>95</v>
      </c>
      <c r="E11" s="49" t="s">
        <v>96</v>
      </c>
      <c r="F11" s="49" t="s">
        <v>97</v>
      </c>
    </row>
    <row r="12" spans="2:10" x14ac:dyDescent="0.3">
      <c r="B12" s="49" t="s">
        <v>69</v>
      </c>
      <c r="C12" s="29">
        <v>9.3664100000000001</v>
      </c>
      <c r="D12" s="44">
        <v>14.875</v>
      </c>
      <c r="E12" s="29">
        <v>2.33175</v>
      </c>
      <c r="F12" s="29">
        <v>3.6501700000000001</v>
      </c>
    </row>
    <row r="13" spans="2:10" x14ac:dyDescent="0.3">
      <c r="B13" s="49" t="s">
        <v>70</v>
      </c>
      <c r="C13" s="42">
        <v>8.6518200000000007</v>
      </c>
      <c r="D13" s="43">
        <v>14.3695</v>
      </c>
      <c r="E13" s="42">
        <v>2.05138</v>
      </c>
      <c r="F13" s="42">
        <v>3.6295199999999999</v>
      </c>
    </row>
    <row r="14" spans="2:10" x14ac:dyDescent="0.3">
      <c r="B14" s="49" t="s">
        <v>71</v>
      </c>
      <c r="C14" s="29">
        <f>C12/C13</f>
        <v>1.0825941824957059</v>
      </c>
      <c r="D14" s="29">
        <f t="shared" ref="D14:F14" si="0">D12/D13</f>
        <v>1.0351786770590488</v>
      </c>
      <c r="E14" s="29">
        <f t="shared" si="0"/>
        <v>1.1366738488237187</v>
      </c>
      <c r="F14" s="29">
        <f t="shared" si="0"/>
        <v>1.0056894575591264</v>
      </c>
    </row>
    <row r="15" spans="2:10" x14ac:dyDescent="0.3">
      <c r="B15" s="49" t="s">
        <v>131</v>
      </c>
      <c r="C15" s="42">
        <f>(C12-C13)/(C12+C13)*100</f>
        <v>3.965927840858948</v>
      </c>
      <c r="D15" s="42">
        <f>(D12-D13)/(D12+D13)*100</f>
        <v>1.7285301509685567</v>
      </c>
      <c r="E15" s="42">
        <f>(E12-E13)/(E12+E13)*100</f>
        <v>6.3965704873001723</v>
      </c>
      <c r="F15" s="42">
        <f>(F12-F13)/(F12+F13)*100</f>
        <v>0.2836659253347365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936C-0FA4-41BE-BDDE-ADF6ED1F68F6}">
  <dimension ref="B2:J18"/>
  <sheetViews>
    <sheetView workbookViewId="0"/>
  </sheetViews>
  <sheetFormatPr defaultRowHeight="14.4" x14ac:dyDescent="0.3"/>
  <cols>
    <col min="2" max="2" width="5.5546875" bestFit="1" customWidth="1"/>
    <col min="3" max="3" width="10.5546875" bestFit="1" customWidth="1"/>
    <col min="5" max="5" width="10.44140625" bestFit="1" customWidth="1"/>
    <col min="8" max="8" width="9.33203125" bestFit="1" customWidth="1"/>
  </cols>
  <sheetData>
    <row r="2" spans="2:10" x14ac:dyDescent="0.3">
      <c r="B2" s="12" t="s">
        <v>6</v>
      </c>
    </row>
    <row r="3" spans="2:10" x14ac:dyDescent="0.3">
      <c r="B3" s="10"/>
      <c r="C3" s="10"/>
      <c r="D3" s="9"/>
      <c r="E3" s="25" t="s">
        <v>11</v>
      </c>
      <c r="F3" s="9"/>
      <c r="G3" s="9"/>
      <c r="H3" s="9" t="s">
        <v>12</v>
      </c>
      <c r="I3" s="9"/>
      <c r="J3" s="9"/>
    </row>
    <row r="4" spans="2:10" x14ac:dyDescent="0.3">
      <c r="B4" s="13" t="s">
        <v>13</v>
      </c>
      <c r="C4" s="13" t="s">
        <v>51</v>
      </c>
      <c r="D4" s="1" t="s">
        <v>14</v>
      </c>
      <c r="E4" s="26" t="s">
        <v>15</v>
      </c>
      <c r="F4" s="14" t="s">
        <v>16</v>
      </c>
      <c r="G4" s="14" t="s">
        <v>6</v>
      </c>
      <c r="H4" s="14" t="s">
        <v>15</v>
      </c>
      <c r="I4" s="14" t="s">
        <v>16</v>
      </c>
      <c r="J4" s="14" t="s">
        <v>6</v>
      </c>
    </row>
    <row r="5" spans="2:10" x14ac:dyDescent="0.3">
      <c r="B5" s="20">
        <v>32</v>
      </c>
      <c r="C5" s="20">
        <v>31</v>
      </c>
      <c r="D5" s="18">
        <v>0.5</v>
      </c>
      <c r="E5" s="19">
        <v>1.49322</v>
      </c>
      <c r="F5" s="18">
        <v>15595.94629</v>
      </c>
      <c r="G5" s="21">
        <v>8.8410000000000002E-5</v>
      </c>
      <c r="H5" s="18">
        <v>3.2083599999999999</v>
      </c>
      <c r="I5" s="18">
        <v>8371.28809</v>
      </c>
      <c r="J5" s="21">
        <v>5.7594999999999999E-4</v>
      </c>
    </row>
    <row r="6" spans="2:10" x14ac:dyDescent="0.3">
      <c r="B6" s="11">
        <v>33</v>
      </c>
      <c r="C6" s="11">
        <v>32</v>
      </c>
      <c r="D6" s="3">
        <v>0</v>
      </c>
      <c r="E6" s="4">
        <v>0.67520999999999998</v>
      </c>
      <c r="F6" s="3">
        <v>120679.96875</v>
      </c>
      <c r="G6" s="16">
        <v>1.8875000000000001E-4</v>
      </c>
      <c r="H6" s="3">
        <v>1.09653</v>
      </c>
      <c r="I6" s="3">
        <v>47191.0625</v>
      </c>
      <c r="J6" s="16">
        <v>3.7961000000000001E-4</v>
      </c>
    </row>
    <row r="7" spans="2:10" x14ac:dyDescent="0.3">
      <c r="B7" s="20">
        <v>34</v>
      </c>
      <c r="C7" s="20">
        <v>33</v>
      </c>
      <c r="D7" s="18">
        <v>1.5</v>
      </c>
      <c r="E7" s="19">
        <v>1.5968500000000001</v>
      </c>
      <c r="F7" s="18">
        <v>25425.552729999999</v>
      </c>
      <c r="G7" s="21">
        <v>9.1349999999999998E-5</v>
      </c>
      <c r="H7" s="18">
        <v>4.2267000000000001</v>
      </c>
      <c r="I7" s="18">
        <v>15315.98828</v>
      </c>
      <c r="J7" s="21">
        <v>5.3912999999999997E-4</v>
      </c>
    </row>
    <row r="8" spans="2:10" x14ac:dyDescent="0.3">
      <c r="B8" s="15">
        <v>35</v>
      </c>
      <c r="C8" s="15">
        <v>34</v>
      </c>
      <c r="D8" s="3">
        <v>0</v>
      </c>
      <c r="E8" s="8">
        <v>0.40925</v>
      </c>
      <c r="F8" s="7">
        <v>213862.04688000001</v>
      </c>
      <c r="G8" s="17">
        <v>9.3360000000000001E-5</v>
      </c>
      <c r="H8" s="7">
        <v>0.59924999999999995</v>
      </c>
      <c r="I8" s="7">
        <v>84561.242190000004</v>
      </c>
      <c r="J8" s="17">
        <v>5.1524000000000003E-4</v>
      </c>
    </row>
    <row r="9" spans="2:10" x14ac:dyDescent="0.3">
      <c r="B9" s="23">
        <v>36</v>
      </c>
      <c r="C9" s="22">
        <v>35</v>
      </c>
      <c r="D9" s="18">
        <v>1.5</v>
      </c>
      <c r="E9" s="27">
        <v>0.30345</v>
      </c>
      <c r="F9" s="23">
        <v>23431.087889999999</v>
      </c>
      <c r="G9" s="24">
        <v>9.5799999999999998E-5</v>
      </c>
      <c r="H9" s="23">
        <v>0.42603000000000002</v>
      </c>
      <c r="I9" s="23">
        <v>14400.83008</v>
      </c>
      <c r="J9" s="24">
        <v>4.8862000000000005E-4</v>
      </c>
    </row>
    <row r="10" spans="2:10" x14ac:dyDescent="0.3">
      <c r="B10" s="7">
        <v>37</v>
      </c>
      <c r="C10" s="15">
        <v>36</v>
      </c>
      <c r="D10" s="3">
        <v>0</v>
      </c>
      <c r="E10" s="8">
        <v>8.1180000000000002E-2</v>
      </c>
      <c r="F10" s="7">
        <v>477360</v>
      </c>
      <c r="G10" s="17">
        <v>8.8410000000000002E-5</v>
      </c>
      <c r="H10" s="7">
        <v>8.1290000000000001E-2</v>
      </c>
      <c r="I10" s="7">
        <v>191553.85938000001</v>
      </c>
      <c r="J10" s="17">
        <v>5.7594999999999999E-4</v>
      </c>
    </row>
    <row r="11" spans="2:10" x14ac:dyDescent="0.3">
      <c r="B11" s="23">
        <v>38</v>
      </c>
      <c r="C11" s="22">
        <v>37</v>
      </c>
      <c r="D11" s="23">
        <v>3.5</v>
      </c>
      <c r="E11" s="27">
        <v>0.16309000000000001</v>
      </c>
      <c r="F11" s="23">
        <v>30403.542969999999</v>
      </c>
      <c r="G11" s="24">
        <v>1.0187E-4</v>
      </c>
      <c r="H11" s="23">
        <v>9.5439999999999997E-2</v>
      </c>
      <c r="I11" s="23">
        <v>15844.58301</v>
      </c>
      <c r="J11" s="24">
        <v>4.2941000000000002E-4</v>
      </c>
    </row>
    <row r="12" spans="2:10" x14ac:dyDescent="0.3">
      <c r="B12" s="42">
        <v>39</v>
      </c>
      <c r="C12" s="42">
        <v>38</v>
      </c>
      <c r="D12" s="42">
        <v>0</v>
      </c>
      <c r="E12" s="42">
        <v>2.419E-2</v>
      </c>
      <c r="F12" s="42">
        <v>241144.17188000001</v>
      </c>
      <c r="G12" s="43">
        <v>1.0553E-4</v>
      </c>
      <c r="H12" s="42">
        <v>3.5450000000000002E-2</v>
      </c>
      <c r="I12" s="42">
        <v>94817.476559999996</v>
      </c>
      <c r="J12" s="43">
        <v>3.9846E-4</v>
      </c>
    </row>
    <row r="14" spans="2:10" x14ac:dyDescent="0.3">
      <c r="B14" s="49"/>
      <c r="C14" s="49" t="s">
        <v>98</v>
      </c>
      <c r="D14" s="49" t="s">
        <v>99</v>
      </c>
      <c r="E14" s="49" t="s">
        <v>100</v>
      </c>
      <c r="F14" s="49" t="s">
        <v>101</v>
      </c>
      <c r="G14" s="49" t="s">
        <v>102</v>
      </c>
      <c r="H14" s="49" t="s">
        <v>103</v>
      </c>
      <c r="I14" s="49" t="s">
        <v>104</v>
      </c>
    </row>
    <row r="15" spans="2:10" x14ac:dyDescent="0.3">
      <c r="B15" s="49" t="s">
        <v>69</v>
      </c>
      <c r="C15" s="29">
        <v>6.67462</v>
      </c>
      <c r="D15" s="44">
        <v>25.542899999999999</v>
      </c>
      <c r="E15" s="29">
        <v>3.36931</v>
      </c>
      <c r="F15" s="29">
        <v>4.7470499999999998</v>
      </c>
      <c r="G15" s="44">
        <v>0.52885700000000002</v>
      </c>
      <c r="H15" s="29">
        <v>1.56795</v>
      </c>
      <c r="I15" s="44">
        <v>0.43437399999999998</v>
      </c>
    </row>
    <row r="16" spans="2:10" x14ac:dyDescent="0.3">
      <c r="B16" s="49" t="s">
        <v>70</v>
      </c>
      <c r="C16" s="42">
        <v>6.3399799999999997</v>
      </c>
      <c r="D16" s="43">
        <v>25.358799999999999</v>
      </c>
      <c r="E16" s="42">
        <v>3.1369799999999999</v>
      </c>
      <c r="F16" s="42">
        <v>4.6594100000000003</v>
      </c>
      <c r="G16" s="43">
        <v>0.31704900000000003</v>
      </c>
      <c r="H16" s="42">
        <v>1.3416600000000001</v>
      </c>
      <c r="I16" s="43">
        <v>0.27324100000000001</v>
      </c>
    </row>
    <row r="17" spans="2:9" x14ac:dyDescent="0.3">
      <c r="B17" s="49" t="s">
        <v>71</v>
      </c>
      <c r="C17" s="29">
        <f>C15/C16</f>
        <v>1.05278250089117</v>
      </c>
      <c r="D17" s="29">
        <f t="shared" ref="D17:I17" si="0">D15/D16</f>
        <v>1.0072598072463996</v>
      </c>
      <c r="E17" s="29">
        <f t="shared" si="0"/>
        <v>1.0740616771544607</v>
      </c>
      <c r="F17" s="29">
        <f t="shared" si="0"/>
        <v>1.0188092483812328</v>
      </c>
      <c r="G17" s="29">
        <f t="shared" si="0"/>
        <v>1.6680607729404602</v>
      </c>
      <c r="H17" s="29">
        <f t="shared" si="0"/>
        <v>1.1686641921202092</v>
      </c>
      <c r="I17" s="29">
        <f t="shared" si="0"/>
        <v>1.5897101825860687</v>
      </c>
    </row>
    <row r="18" spans="2:9" x14ac:dyDescent="0.3">
      <c r="B18" s="49" t="s">
        <v>131</v>
      </c>
      <c r="C18" s="42">
        <f>(C15-C16)/(C15+C16)*100</f>
        <v>2.5712661165153006</v>
      </c>
      <c r="D18" s="42">
        <f t="shared" ref="D18:I18" si="1">(D15-D16)/(D15+D16)*100</f>
        <v>0.36167750782390534</v>
      </c>
      <c r="E18" s="42">
        <f t="shared" si="1"/>
        <v>3.5708522060959496</v>
      </c>
      <c r="F18" s="42">
        <f t="shared" si="1"/>
        <v>0.93170012948547609</v>
      </c>
      <c r="G18" s="52">
        <f t="shared" si="1"/>
        <v>25.039188751468838</v>
      </c>
      <c r="H18" s="42">
        <f t="shared" si="1"/>
        <v>7.7773309825028054</v>
      </c>
      <c r="I18" s="52">
        <f t="shared" si="1"/>
        <v>22.771280993195447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Elements and Isotopes</vt:lpstr>
      <vt:lpstr>Cross Sections</vt:lpstr>
      <vt:lpstr>Ne</vt:lpstr>
      <vt:lpstr>Na</vt:lpstr>
      <vt:lpstr>Mg</vt:lpstr>
      <vt:lpstr>Al</vt:lpstr>
      <vt:lpstr>Si</vt:lpstr>
      <vt:lpstr>P</vt:lpstr>
      <vt:lpstr>S</vt:lpstr>
      <vt:lpstr>Cl</vt:lpstr>
      <vt:lpstr>Ar</vt:lpstr>
      <vt:lpstr>K</vt:lpstr>
      <vt:lpstr>Ca</vt:lpstr>
      <vt:lpstr>Au197+n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selin birincioğlu</dc:creator>
  <cp:keywords/>
  <dc:description/>
  <cp:lastModifiedBy>Selin Birincioglu</cp:lastModifiedBy>
  <cp:revision/>
  <dcterms:created xsi:type="dcterms:W3CDTF">2023-10-18T11:43:57Z</dcterms:created>
  <dcterms:modified xsi:type="dcterms:W3CDTF">2023-11-06T09:20:28Z</dcterms:modified>
  <cp:category/>
  <cp:contentStatus/>
</cp:coreProperties>
</file>