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n\OneDrive\Masaüstü\"/>
    </mc:Choice>
  </mc:AlternateContent>
  <xr:revisionPtr revIDLastSave="0" documentId="13_ncr:1_{4074BE15-7409-474F-B241-86C8F467002D}" xr6:coauthVersionLast="47" xr6:coauthVersionMax="47" xr10:uidLastSave="{00000000-0000-0000-0000-000000000000}"/>
  <bookViews>
    <workbookView xWindow="-108" yWindow="-108" windowWidth="23256" windowHeight="12456" xr2:uid="{F3E3A022-7ED1-1A4F-807B-BAB4BB005121}"/>
  </bookViews>
  <sheets>
    <sheet name="list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6" l="1"/>
  <c r="N44" i="6"/>
  <c r="M44" i="6"/>
  <c r="M58" i="6"/>
  <c r="K52" i="6"/>
  <c r="M52" i="6" s="1"/>
  <c r="L58" i="6"/>
  <c r="N58" i="6" s="1"/>
  <c r="M42" i="6"/>
  <c r="M38" i="6"/>
  <c r="N38" i="6"/>
  <c r="O54" i="6"/>
  <c r="O40" i="6"/>
  <c r="O14" i="6"/>
  <c r="O13" i="6"/>
  <c r="N40" i="6"/>
  <c r="M40" i="6"/>
  <c r="N35" i="6"/>
  <c r="M35" i="6"/>
  <c r="O35" i="6" s="1"/>
  <c r="N29" i="6"/>
  <c r="M30" i="6"/>
  <c r="O30" i="6" s="1"/>
  <c r="N30" i="6"/>
  <c r="N26" i="6"/>
  <c r="M26" i="6"/>
  <c r="O26" i="6" s="1"/>
  <c r="M23" i="6"/>
  <c r="O23" i="6" s="1"/>
  <c r="N23" i="6"/>
  <c r="N18" i="6"/>
  <c r="M14" i="6"/>
  <c r="N14" i="6"/>
  <c r="N13" i="6"/>
  <c r="M13" i="6"/>
  <c r="M9" i="6"/>
  <c r="O9" i="6" s="1"/>
  <c r="N9" i="6"/>
  <c r="N54" i="6"/>
  <c r="M54" i="6"/>
  <c r="N51" i="6"/>
  <c r="M51" i="6"/>
  <c r="O51" i="6" s="1"/>
  <c r="L6" i="6"/>
  <c r="N6" i="6" s="1"/>
  <c r="K6" i="6"/>
  <c r="M6" i="6" s="1"/>
  <c r="O6" i="6" s="1"/>
  <c r="L63" i="6"/>
  <c r="N63" i="6" s="1"/>
  <c r="K63" i="6"/>
  <c r="M63" i="6" s="1"/>
  <c r="O63" i="6" s="1"/>
  <c r="L62" i="6"/>
  <c r="N62" i="6" s="1"/>
  <c r="K62" i="6"/>
  <c r="M62" i="6" s="1"/>
  <c r="L60" i="6"/>
  <c r="N60" i="6" s="1"/>
  <c r="K60" i="6"/>
  <c r="M60" i="6" s="1"/>
  <c r="O60" i="6" s="1"/>
  <c r="K58" i="6"/>
  <c r="L54" i="6"/>
  <c r="K54" i="6"/>
  <c r="L52" i="6"/>
  <c r="N52" i="6" s="1"/>
  <c r="L51" i="6"/>
  <c r="K51" i="6"/>
  <c r="L49" i="6"/>
  <c r="N49" i="6" s="1"/>
  <c r="K49" i="6"/>
  <c r="M49" i="6" s="1"/>
  <c r="O49" i="6" s="1"/>
  <c r="L47" i="6"/>
  <c r="N47" i="6" s="1"/>
  <c r="K47" i="6"/>
  <c r="M47" i="6" s="1"/>
  <c r="O47" i="6" s="1"/>
  <c r="L46" i="6"/>
  <c r="N46" i="6" s="1"/>
  <c r="K46" i="6"/>
  <c r="L44" i="6"/>
  <c r="K44" i="6"/>
  <c r="L42" i="6"/>
  <c r="N42" i="6" s="1"/>
  <c r="K42" i="6"/>
  <c r="L40" i="6"/>
  <c r="K40" i="6"/>
  <c r="L38" i="6"/>
  <c r="K38" i="6"/>
  <c r="K35" i="6"/>
  <c r="L35" i="6"/>
  <c r="L34" i="6"/>
  <c r="N34" i="6" s="1"/>
  <c r="K34" i="6"/>
  <c r="M34" i="6" s="1"/>
  <c r="O34" i="6" s="1"/>
  <c r="L32" i="6"/>
  <c r="N32" i="6" s="1"/>
  <c r="K32" i="6"/>
  <c r="M32" i="6" s="1"/>
  <c r="O32" i="6" s="1"/>
  <c r="K27" i="6"/>
  <c r="M27" i="6" s="1"/>
  <c r="L27" i="6"/>
  <c r="N27" i="6" s="1"/>
  <c r="K28" i="6"/>
  <c r="M28" i="6" s="1"/>
  <c r="O28" i="6" s="1"/>
  <c r="L28" i="6"/>
  <c r="N28" i="6" s="1"/>
  <c r="K29" i="6"/>
  <c r="M29" i="6" s="1"/>
  <c r="O29" i="6" s="1"/>
  <c r="L29" i="6"/>
  <c r="K30" i="6"/>
  <c r="L30" i="6"/>
  <c r="L26" i="6"/>
  <c r="K26" i="6"/>
  <c r="K23" i="6"/>
  <c r="L23" i="6"/>
  <c r="K24" i="6"/>
  <c r="M24" i="6" s="1"/>
  <c r="L24" i="6"/>
  <c r="N24" i="6" s="1"/>
  <c r="L16" i="6"/>
  <c r="N16" i="6" s="1"/>
  <c r="L22" i="6"/>
  <c r="N22" i="6" s="1"/>
  <c r="K22" i="6"/>
  <c r="M22" i="6" s="1"/>
  <c r="O22" i="6" s="1"/>
  <c r="K16" i="6"/>
  <c r="M16" i="6" s="1"/>
  <c r="O16" i="6" s="1"/>
  <c r="K17" i="6"/>
  <c r="M17" i="6" s="1"/>
  <c r="L17" i="6"/>
  <c r="N17" i="6" s="1"/>
  <c r="K18" i="6"/>
  <c r="M18" i="6" s="1"/>
  <c r="O18" i="6" s="1"/>
  <c r="L18" i="6"/>
  <c r="L14" i="6"/>
  <c r="L13" i="6"/>
  <c r="K14" i="6"/>
  <c r="K13" i="6"/>
  <c r="L9" i="6"/>
  <c r="K9" i="6"/>
  <c r="L8" i="6"/>
  <c r="N8" i="6" s="1"/>
  <c r="K8" i="6"/>
  <c r="M8" i="6" s="1"/>
  <c r="O8" i="6" s="1"/>
  <c r="O46" i="6" l="1"/>
  <c r="O44" i="6"/>
  <c r="O52" i="6"/>
  <c r="O24" i="6"/>
  <c r="O17" i="6"/>
  <c r="O27" i="6"/>
  <c r="O62" i="6"/>
  <c r="O42" i="6"/>
  <c r="O58" i="6"/>
  <c r="O38" i="6"/>
</calcChain>
</file>

<file path=xl/sharedStrings.xml><?xml version="1.0" encoding="utf-8"?>
<sst xmlns="http://schemas.openxmlformats.org/spreadsheetml/2006/main" count="66" uniqueCount="56">
  <si>
    <t>Ne</t>
  </si>
  <si>
    <t>Na</t>
  </si>
  <si>
    <t>Mg</t>
  </si>
  <si>
    <t>Al</t>
  </si>
  <si>
    <t>Si</t>
  </si>
  <si>
    <t>P</t>
  </si>
  <si>
    <t>unc</t>
  </si>
  <si>
    <t>lower</t>
  </si>
  <si>
    <t>upper</t>
  </si>
  <si>
    <t>Source</t>
  </si>
  <si>
    <t>Total</t>
  </si>
  <si>
    <t>MACS (mb)</t>
  </si>
  <si>
    <r>
      <t xml:space="preserve">kadonnis1.0/M. Heil, R. Plag, E. Uberseder, R. Gallino, S. Bisterzo, A. Juseviciute, F. Käppeler, C. Lederer, A. Mengoni, and M. Pignatari, Phys. Rev. C </t>
    </r>
    <r>
      <rPr>
        <b/>
        <sz val="12"/>
        <color theme="1"/>
        <rFont val="Calibri"/>
        <family val="2"/>
        <scheme val="minor"/>
      </rPr>
      <t>90</t>
    </r>
    <r>
      <rPr>
        <sz val="12"/>
        <color theme="1"/>
        <rFont val="Calibri"/>
        <family val="2"/>
        <scheme val="minor"/>
      </rPr>
      <t xml:space="preserve"> (2014) 045804.</t>
    </r>
  </si>
  <si>
    <t>Experimental (20 keV)</t>
  </si>
  <si>
    <t>kadonis / E. Uberseder, M. Heil, F. Käppeler, C. Lederer, A. Mengoni, S. Bisterzo, M. Pignatari, and M. Wiescher, Phys. Rev. C 95, 025803 (2017).</t>
  </si>
  <si>
    <r>
      <t xml:space="preserve">kadonis/C. Massimi et al. (The nTOF Collaboration), Phys. Rev. C </t>
    </r>
    <r>
      <rPr>
        <b/>
        <sz val="12"/>
        <color theme="1"/>
        <rFont val="Calibri"/>
        <family val="2"/>
        <scheme val="minor"/>
      </rPr>
      <t>85</t>
    </r>
    <r>
      <rPr>
        <sz val="12"/>
        <color theme="1"/>
        <rFont val="Calibri"/>
        <family val="2"/>
        <scheme val="minor"/>
      </rPr>
      <t xml:space="preserve"> (2012) 044615.</t>
    </r>
  </si>
  <si>
    <t>kadonis/ massimi plb (?)</t>
  </si>
  <si>
    <t>kadonis / New rec. value is taken from evaluated data endfb71 which fits the available experimental data well.</t>
  </si>
  <si>
    <r>
      <t xml:space="preserve">K.H. Guber, P.E. Koehler, H. Derrien, T.E. Valentine, L.C. Leal, R.O. Sayer, and T. Rauscher, Phys. Rev C </t>
    </r>
    <r>
      <rPr>
        <b/>
        <sz val="12"/>
        <color theme="1"/>
        <rFont val="Calibri"/>
        <family val="2"/>
        <scheme val="minor"/>
      </rPr>
      <t>67</t>
    </r>
    <r>
      <rPr>
        <sz val="12"/>
        <color theme="1"/>
        <rFont val="Calibri"/>
        <family val="2"/>
        <scheme val="minor"/>
      </rPr>
      <t>, (2003) 062802.</t>
    </r>
  </si>
  <si>
    <t>Rec. value is average from evaluations (jendl40,jeff32), based on the only experiment available (MaM85). The given uncertainty corresponds to the difference between both evaluations. A remeasurement is desired.</t>
  </si>
  <si>
    <t>Rec. values are from RSK99, renormalized by 632 mb/586 mb= 1.0785.</t>
  </si>
  <si>
    <t>complicated</t>
  </si>
  <si>
    <t>S</t>
  </si>
  <si>
    <t>kadonis 1/ discrepancies</t>
  </si>
  <si>
    <t>Cl</t>
  </si>
  <si>
    <t>kadonis 1/ K.H. Guber, R.O. Sayer, T.E. Valentine, L.C. Leal, R.R. Spencer, J.A. Harvey, P.E. Koehler, and T. Rauscher, Phys. Rev C 65, (2002) 058801.</t>
  </si>
  <si>
    <t>Pavetich / PHYSICAL REVIEW C99, 015801 (2019)</t>
  </si>
  <si>
    <t>Ar</t>
  </si>
  <si>
    <t>30 keV 1.9  / PHYSICAL REVIEW LETTERS121,112701 (2018)</t>
  </si>
  <si>
    <t>30 keV 1.3  /PHYSICAL REVIEW LETTERS121,112701 (2018)</t>
  </si>
  <si>
    <t>kadonis 1.0 / New rec. value is weighted average of BSR02a (normalized by 632/586= 1.0785) and MWS89. MACS vs. kT calculated with energy dependence and uncertainties from BSR02a. Note that there is a strong discrepancy between the energy dependence of the evaluations (based on the measurement of MWS89) and the values given in BSR02a. Investigation needed!</t>
  </si>
  <si>
    <t>K</t>
  </si>
  <si>
    <t>kadonis 1.0 /Rec. value is average from recent evaluations (endfb71, tendl15) assuming 10% uncertainty.</t>
  </si>
  <si>
    <t>kadonis 1.0/Rec. value is average from recent evaluations (endfb71, tendl15) assuming 10% uncertainty.</t>
  </si>
  <si>
    <t>Ca</t>
  </si>
  <si>
    <t>kadonis / I. Dillmann, C. Domingo-Pardo, M. Heil, F. Käppeler, A. Wallner, O. Forstner, R. Golser, W. Kutschera, A. Priller, P. Steier, A. Mengoni, R. Gallino, M. Paul, and C. Vockenhuber, Phys. Rev. C 79, (2009) 065805. New rec. values uses energy dependence from jendl33,endfb7,jeff31. Previous value renormalized by f= 1.0785 (632 mb/586 mb) due to corrected Gold cross section from RaK88 for activations.</t>
  </si>
  <si>
    <t>kadonis/ New rec. value is average from evaluated libraries using 13% uncertainty quoted in MAB77b.</t>
  </si>
  <si>
    <t>kadonis/New rec. value is from TENDL-2015 (perfect agreement with MAB77b) using the uncertainty quoted in MAB77b. Note that there is a discrepancy between the evaluations (TENDL-2015 and ENDF/B, JEFF, JENDL), mainly due to the use of different thermal values and widths of the first s-wave resonance at 1.5 keV.</t>
  </si>
  <si>
    <t>kadonis/ New rec. value is from recent evaluated libraries (tendl15,jeff32/endfb71/jendl40) using uncertainty quoted in MAB77b.</t>
  </si>
  <si>
    <t>kadonins / New rec. value is weighted average from MSB99 (normalized by 632/586= 1.0785) and KWM85 (normalized by 683/657= 1.04). Used uncertainty of 8.8% from KWM85. Corrected typos in previous versions for kT= 8-20 keV.</t>
  </si>
  <si>
    <t>kadonis / Rec. value is weighted average of MOB97 and BCS96 (normalized by 632/586= 1.0785). Uncertainty is taken from MOB97. MACS vs. kT energy dependence taken from TENDL-2015.</t>
  </si>
  <si>
    <t>MACS</t>
  </si>
  <si>
    <t>TALYS resonant</t>
  </si>
  <si>
    <t>TALYS DIRECT</t>
  </si>
  <si>
    <t>Random Resonance Generator (myGOE.f)</t>
  </si>
  <si>
    <t>minimum</t>
  </si>
  <si>
    <t>maximum</t>
  </si>
  <si>
    <t>median MACS</t>
  </si>
  <si>
    <t xml:space="preserve">lower </t>
  </si>
  <si>
    <t>ratio</t>
  </si>
  <si>
    <t>experimental values</t>
  </si>
  <si>
    <t>no fill</t>
  </si>
  <si>
    <t>mygoe.f nuclei, exponential shape</t>
  </si>
  <si>
    <t>mygeo.f nuclei, gaussian-like shape</t>
  </si>
  <si>
    <t>TALYS nuclei</t>
  </si>
  <si>
    <t>both models has been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</si>
</sst>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/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/>
      <diagonal/>
    </border>
    <border>
      <left style="thin">
        <color theme="2" tint="-9.9978637043366805E-2"/>
      </left>
      <right/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indexed="64"/>
      </top>
      <bottom/>
      <diagonal/>
    </border>
    <border>
      <left/>
      <right style="thin">
        <color theme="2" tint="-9.9978637043366805E-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2" borderId="1" xfId="1" applyFill="1" applyBorder="1"/>
    <xf numFmtId="0" fontId="0" fillId="4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6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0" xfId="0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0" fillId="0" borderId="14" xfId="0" quotePrefix="1" applyBorder="1"/>
    <xf numFmtId="0" fontId="0" fillId="2" borderId="22" xfId="0" applyFill="1" applyBorder="1"/>
    <xf numFmtId="11" fontId="0" fillId="0" borderId="1" xfId="0" applyNumberFormat="1" applyBorder="1"/>
    <xf numFmtId="0" fontId="0" fillId="0" borderId="22" xfId="0" applyBorder="1"/>
    <xf numFmtId="0" fontId="0" fillId="2" borderId="18" xfId="0" applyFill="1" applyBorder="1"/>
    <xf numFmtId="0" fontId="0" fillId="3" borderId="22" xfId="0" applyFill="1" applyBorder="1"/>
    <xf numFmtId="0" fontId="0" fillId="4" borderId="22" xfId="0" applyFill="1" applyBorder="1"/>
    <xf numFmtId="0" fontId="0" fillId="0" borderId="24" xfId="0" applyBorder="1"/>
    <xf numFmtId="0" fontId="0" fillId="0" borderId="23" xfId="0" applyBorder="1"/>
    <xf numFmtId="0" fontId="0" fillId="2" borderId="25" xfId="0" applyFill="1" applyBorder="1"/>
    <xf numFmtId="0" fontId="0" fillId="0" borderId="26" xfId="0" applyBorder="1"/>
    <xf numFmtId="0" fontId="0" fillId="0" borderId="27" xfId="0" applyBorder="1"/>
    <xf numFmtId="0" fontId="0" fillId="5" borderId="5" xfId="0" applyFill="1" applyBorder="1"/>
    <xf numFmtId="0" fontId="0" fillId="5" borderId="1" xfId="0" applyFill="1" applyBorder="1"/>
    <xf numFmtId="0" fontId="0" fillId="5" borderId="22" xfId="0" applyFill="1" applyBorder="1"/>
    <xf numFmtId="0" fontId="0" fillId="5" borderId="6" xfId="0" applyFill="1" applyBorder="1"/>
    <xf numFmtId="0" fontId="0" fillId="5" borderId="0" xfId="0" applyFill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1" xfId="0" applyFill="1" applyBorder="1"/>
    <xf numFmtId="0" fontId="0" fillId="0" borderId="31" xfId="0" applyBorder="1"/>
    <xf numFmtId="0" fontId="0" fillId="3" borderId="0" xfId="0" applyFill="1"/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p-astro.physik.uni-frankfurt.de/kadonis1.0/refquery.php?reference=RSK99&amp;style=sm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EB047-5EFE-483E-8AC2-44B8410B796B}">
  <dimension ref="A1:BI69"/>
  <sheetViews>
    <sheetView tabSelected="1" topLeftCell="A25" zoomScale="70" zoomScaleNormal="88" workbookViewId="0">
      <selection activeCell="P49" sqref="P49"/>
    </sheetView>
  </sheetViews>
  <sheetFormatPr defaultRowHeight="15.6" x14ac:dyDescent="0.3"/>
  <sheetData>
    <row r="1" spans="1:61" x14ac:dyDescent="0.3">
      <c r="A1" s="6"/>
      <c r="B1" s="30"/>
      <c r="C1" s="34" t="s">
        <v>13</v>
      </c>
      <c r="D1" s="35"/>
      <c r="E1" s="35" t="s">
        <v>44</v>
      </c>
      <c r="F1" s="35"/>
      <c r="G1" s="35"/>
      <c r="H1" s="35" t="s">
        <v>42</v>
      </c>
      <c r="I1" s="43"/>
      <c r="J1" s="44" t="s">
        <v>43</v>
      </c>
      <c r="K1" s="44"/>
      <c r="M1" s="44" t="s">
        <v>10</v>
      </c>
      <c r="N1" s="46"/>
      <c r="O1" s="35"/>
      <c r="P1" s="8" t="s">
        <v>9</v>
      </c>
      <c r="Q1" s="3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8"/>
    </row>
    <row r="2" spans="1:61" x14ac:dyDescent="0.3">
      <c r="A2" s="20"/>
      <c r="B2" s="31"/>
      <c r="C2" s="26" t="s">
        <v>11</v>
      </c>
      <c r="D2" s="27" t="s">
        <v>6</v>
      </c>
      <c r="E2" s="27" t="s">
        <v>47</v>
      </c>
      <c r="F2" s="36" t="s">
        <v>46</v>
      </c>
      <c r="G2" s="36" t="s">
        <v>45</v>
      </c>
      <c r="H2" s="27" t="s">
        <v>8</v>
      </c>
      <c r="I2" s="28" t="s">
        <v>48</v>
      </c>
      <c r="J2" s="44" t="s">
        <v>41</v>
      </c>
      <c r="K2" s="44" t="s">
        <v>8</v>
      </c>
      <c r="L2" s="44" t="s">
        <v>7</v>
      </c>
      <c r="M2" s="53" t="s">
        <v>8</v>
      </c>
      <c r="N2" s="44" t="s">
        <v>7</v>
      </c>
      <c r="O2" s="55" t="s">
        <v>49</v>
      </c>
      <c r="P2" s="54"/>
      <c r="Q2" s="33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</row>
    <row r="3" spans="1:61" x14ac:dyDescent="0.3">
      <c r="A3" s="23" t="s">
        <v>0</v>
      </c>
      <c r="B3" s="24">
        <v>20</v>
      </c>
      <c r="C3" s="24">
        <v>0.10299999999999999</v>
      </c>
      <c r="D3" s="24">
        <v>1.7000000000000001E-2</v>
      </c>
      <c r="E3" s="24"/>
      <c r="F3" s="24"/>
      <c r="G3" s="24"/>
      <c r="H3" s="24"/>
      <c r="I3" s="24"/>
      <c r="J3" s="40"/>
      <c r="K3" s="45"/>
      <c r="L3" s="45"/>
      <c r="M3" s="24"/>
      <c r="N3" s="24"/>
      <c r="O3" s="24"/>
      <c r="P3" s="24" t="s">
        <v>12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</row>
    <row r="4" spans="1:61" x14ac:dyDescent="0.3">
      <c r="A4" s="11"/>
      <c r="B4" s="2">
        <v>21</v>
      </c>
      <c r="C4" s="2">
        <v>0.191</v>
      </c>
      <c r="D4" s="2">
        <v>0.113</v>
      </c>
      <c r="E4" s="2"/>
      <c r="F4" s="2"/>
      <c r="G4" s="2"/>
      <c r="H4" s="2"/>
      <c r="I4" s="2"/>
      <c r="J4" s="37"/>
      <c r="K4" s="2"/>
      <c r="L4" s="2"/>
      <c r="M4" s="2"/>
      <c r="N4" s="2"/>
      <c r="O4" s="2"/>
      <c r="P4" s="2" t="s">
        <v>12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2"/>
    </row>
    <row r="5" spans="1:61" x14ac:dyDescent="0.3">
      <c r="A5" s="11"/>
      <c r="B5" s="2">
        <v>22</v>
      </c>
      <c r="C5" s="2">
        <v>6.0900000000000003E-2</v>
      </c>
      <c r="D5" s="2">
        <v>2.8E-3</v>
      </c>
      <c r="E5" s="2"/>
      <c r="F5" s="2"/>
      <c r="G5" s="2"/>
      <c r="H5" s="2"/>
      <c r="I5" s="2"/>
      <c r="J5" s="37"/>
      <c r="K5" s="2"/>
      <c r="L5" s="2"/>
      <c r="M5" s="2"/>
      <c r="N5" s="2"/>
      <c r="O5" s="2"/>
      <c r="P5" s="2" t="s">
        <v>12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2"/>
    </row>
    <row r="6" spans="1:61" x14ac:dyDescent="0.3">
      <c r="A6" s="9"/>
      <c r="B6" s="1">
        <v>23</v>
      </c>
      <c r="C6" s="1"/>
      <c r="D6" s="1"/>
      <c r="E6" s="1">
        <v>5.4999999999999997E-3</v>
      </c>
      <c r="F6" s="1">
        <v>0.72975000000000001</v>
      </c>
      <c r="G6" s="1">
        <v>5.0863799999999995E-4</v>
      </c>
      <c r="J6">
        <v>1.2942E-2</v>
      </c>
      <c r="K6" s="1">
        <f>(J6*2)</f>
        <v>2.5884000000000001E-2</v>
      </c>
      <c r="L6" s="1">
        <f>(J6/2)</f>
        <v>6.4710000000000002E-3</v>
      </c>
      <c r="M6" s="1">
        <f>F6+K6</f>
        <v>0.75563400000000003</v>
      </c>
      <c r="N6" s="1">
        <f>G6+L6</f>
        <v>6.9796379999999998E-3</v>
      </c>
      <c r="O6" s="56">
        <f>M6/N6</f>
        <v>108.26263482432758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0"/>
    </row>
    <row r="7" spans="1:61" x14ac:dyDescent="0.3">
      <c r="A7" s="11" t="s">
        <v>1</v>
      </c>
      <c r="B7" s="2">
        <v>23</v>
      </c>
      <c r="C7" s="2">
        <v>2.2999999999999998</v>
      </c>
      <c r="D7" s="2">
        <v>7.0000000000000007E-2</v>
      </c>
      <c r="E7" s="2"/>
      <c r="F7" s="2"/>
      <c r="G7" s="2"/>
      <c r="H7" s="29"/>
      <c r="I7" s="29"/>
      <c r="J7" s="29"/>
      <c r="K7" s="2"/>
      <c r="L7" s="2"/>
      <c r="M7" s="2"/>
      <c r="N7" s="2"/>
      <c r="O7" s="2"/>
      <c r="P7" s="2" t="s">
        <v>14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2"/>
    </row>
    <row r="8" spans="1:61" x14ac:dyDescent="0.3">
      <c r="A8" s="9"/>
      <c r="B8" s="1">
        <v>24</v>
      </c>
      <c r="C8" s="1"/>
      <c r="D8" s="1"/>
      <c r="E8" s="1">
        <v>0.33100000000000002</v>
      </c>
      <c r="F8" s="1">
        <v>2.5662500000000001</v>
      </c>
      <c r="G8" s="1">
        <v>1.6458299999999999E-2</v>
      </c>
      <c r="J8">
        <v>3.406E-2</v>
      </c>
      <c r="K8" s="1">
        <f>(J8*2)</f>
        <v>6.812E-2</v>
      </c>
      <c r="L8" s="1">
        <f>(J8/2)</f>
        <v>1.703E-2</v>
      </c>
      <c r="M8" s="1">
        <f>F8+K8</f>
        <v>2.6343700000000001</v>
      </c>
      <c r="N8" s="1">
        <f>G8+L8</f>
        <v>3.3488299999999999E-2</v>
      </c>
      <c r="O8" s="56">
        <f>M8/N8</f>
        <v>78.665384626869695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0"/>
    </row>
    <row r="9" spans="1:61" x14ac:dyDescent="0.3">
      <c r="A9" s="9"/>
      <c r="B9" s="1">
        <v>25</v>
      </c>
      <c r="C9" s="1"/>
      <c r="D9" s="1"/>
      <c r="E9" s="21">
        <v>7.45556E-2</v>
      </c>
      <c r="F9" s="21">
        <v>0.57789999999999997</v>
      </c>
      <c r="G9" s="21">
        <v>2.7303000000000002E-3</v>
      </c>
      <c r="J9">
        <v>9.5237000000000002E-2</v>
      </c>
      <c r="K9" s="1">
        <f>(J9*2)</f>
        <v>0.190474</v>
      </c>
      <c r="L9" s="1">
        <f>(J9/2)</f>
        <v>4.7618500000000001E-2</v>
      </c>
      <c r="M9" s="1">
        <f>F9+K9</f>
        <v>0.768374</v>
      </c>
      <c r="N9" s="1">
        <f>G9+L9</f>
        <v>5.0348799999999999E-2</v>
      </c>
      <c r="O9" s="56">
        <f>M9/N9</f>
        <v>15.261019130545316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0"/>
    </row>
    <row r="10" spans="1:61" x14ac:dyDescent="0.3">
      <c r="A10" s="11" t="s">
        <v>2</v>
      </c>
      <c r="B10" s="2">
        <v>24</v>
      </c>
      <c r="C10" s="2">
        <v>2.7</v>
      </c>
      <c r="D10" s="37">
        <v>0.1</v>
      </c>
      <c r="E10" s="2"/>
      <c r="F10" s="2"/>
      <c r="G10" s="2"/>
      <c r="H10" s="2"/>
      <c r="I10" s="2"/>
      <c r="J10" s="37"/>
      <c r="K10" s="2"/>
      <c r="L10" s="2"/>
      <c r="M10" s="2"/>
      <c r="N10" s="2"/>
      <c r="O10" s="2"/>
      <c r="P10" s="2" t="s">
        <v>15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2"/>
    </row>
    <row r="11" spans="1:61" x14ac:dyDescent="0.3">
      <c r="A11" s="11"/>
      <c r="B11" s="2">
        <v>25</v>
      </c>
      <c r="C11" s="2">
        <v>4.2</v>
      </c>
      <c r="D11" s="37">
        <v>0.2</v>
      </c>
      <c r="E11" s="2"/>
      <c r="F11" s="2"/>
      <c r="G11" s="2"/>
      <c r="H11" s="2"/>
      <c r="I11" s="2"/>
      <c r="J11" s="37"/>
      <c r="K11" s="2"/>
      <c r="L11" s="2"/>
      <c r="M11" s="2"/>
      <c r="N11" s="2"/>
      <c r="O11" s="2"/>
      <c r="P11" s="2" t="s">
        <v>16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2"/>
    </row>
    <row r="12" spans="1:61" x14ac:dyDescent="0.3">
      <c r="A12" s="11"/>
      <c r="B12" s="2">
        <v>26</v>
      </c>
      <c r="C12" s="2">
        <v>0.109</v>
      </c>
      <c r="D12" s="37">
        <v>5.0000000000000001E-3</v>
      </c>
      <c r="E12" s="2"/>
      <c r="F12" s="2"/>
      <c r="G12" s="2"/>
      <c r="H12" s="2"/>
      <c r="I12" s="2"/>
      <c r="J12" s="37"/>
      <c r="K12" s="2"/>
      <c r="L12" s="2"/>
      <c r="M12" s="2"/>
      <c r="N12" s="2"/>
      <c r="O12" s="2"/>
      <c r="P12" s="2" t="s">
        <v>15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2"/>
    </row>
    <row r="13" spans="1:61" x14ac:dyDescent="0.3">
      <c r="A13" s="9"/>
      <c r="B13" s="1">
        <v>27</v>
      </c>
      <c r="C13" s="1"/>
      <c r="D13" s="1"/>
      <c r="E13" s="1">
        <v>0.127</v>
      </c>
      <c r="F13" s="1">
        <v>2.1057999999999999</v>
      </c>
      <c r="G13" s="1">
        <v>2.0247400000000001E-3</v>
      </c>
      <c r="H13" s="1"/>
      <c r="I13" s="1"/>
      <c r="J13" s="39">
        <v>0.15487000000000001</v>
      </c>
      <c r="K13" s="1">
        <f>(J13*2)</f>
        <v>0.30974000000000002</v>
      </c>
      <c r="L13" s="1">
        <f>(J13/2)</f>
        <v>7.7435000000000004E-2</v>
      </c>
      <c r="M13" s="1">
        <f>F13+K13</f>
        <v>2.41554</v>
      </c>
      <c r="N13" s="1">
        <f>G13+L13</f>
        <v>7.9459740000000001E-2</v>
      </c>
      <c r="O13" s="56">
        <f>M13/N13</f>
        <v>30.399545732216087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0"/>
    </row>
    <row r="14" spans="1:61" x14ac:dyDescent="0.3">
      <c r="A14" s="9"/>
      <c r="B14" s="1">
        <v>28</v>
      </c>
      <c r="C14" s="1"/>
      <c r="D14" s="1"/>
      <c r="E14" s="1">
        <v>1.5321400000000001E-2</v>
      </c>
      <c r="F14" s="1">
        <v>2.91107E-2</v>
      </c>
      <c r="G14" s="1">
        <v>1.53214E-3</v>
      </c>
      <c r="H14" s="1"/>
      <c r="I14" s="1"/>
      <c r="J14" s="39">
        <v>6.9048999999999999E-2</v>
      </c>
      <c r="K14" s="1">
        <f>(J14*2)</f>
        <v>0.138098</v>
      </c>
      <c r="L14" s="1">
        <f>(J14/2)</f>
        <v>3.45245E-2</v>
      </c>
      <c r="M14" s="1">
        <f>F14+K14</f>
        <v>0.16720869999999999</v>
      </c>
      <c r="N14" s="1">
        <f>G14+L14</f>
        <v>3.6056640000000001E-2</v>
      </c>
      <c r="O14" s="1">
        <f>M14/N14</f>
        <v>4.6373899509216603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0"/>
    </row>
    <row r="15" spans="1:61" x14ac:dyDescent="0.3">
      <c r="A15" s="11" t="s">
        <v>3</v>
      </c>
      <c r="B15" s="2">
        <v>27</v>
      </c>
      <c r="C15" s="2">
        <v>4.1100000000000003</v>
      </c>
      <c r="D15" s="2">
        <v>0.6</v>
      </c>
      <c r="E15" s="2"/>
      <c r="F15" s="2"/>
      <c r="G15" s="2"/>
      <c r="H15" s="2"/>
      <c r="I15" s="2"/>
      <c r="J15" s="37"/>
      <c r="K15" s="2"/>
      <c r="L15" s="2"/>
      <c r="M15" s="2"/>
      <c r="N15" s="2"/>
      <c r="O15" s="2"/>
      <c r="P15" s="2" t="s">
        <v>17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2"/>
    </row>
    <row r="16" spans="1:61" x14ac:dyDescent="0.3">
      <c r="A16" s="13"/>
      <c r="B16" s="3">
        <v>28</v>
      </c>
      <c r="C16" s="3"/>
      <c r="D16" s="3"/>
      <c r="E16" s="3">
        <v>2.8362500000000002</v>
      </c>
      <c r="F16" s="3">
        <v>7.4842500000000003</v>
      </c>
      <c r="G16" s="3">
        <v>0.72024999999999995</v>
      </c>
      <c r="H16" s="3"/>
      <c r="I16" s="3"/>
      <c r="J16" s="41">
        <v>0.46381</v>
      </c>
      <c r="K16" s="3">
        <f>(J16*2)</f>
        <v>0.92762</v>
      </c>
      <c r="L16" s="3">
        <f>(J16/2)</f>
        <v>0.231905</v>
      </c>
      <c r="M16" s="3">
        <f>F16+K16</f>
        <v>8.4118700000000004</v>
      </c>
      <c r="N16" s="3">
        <f>G16+L16</f>
        <v>0.95215499999999997</v>
      </c>
      <c r="O16" s="3">
        <f>M16/N16</f>
        <v>8.8345594992411964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14"/>
    </row>
    <row r="17" spans="1:61" x14ac:dyDescent="0.3">
      <c r="A17" s="9"/>
      <c r="B17" s="1">
        <v>29</v>
      </c>
      <c r="C17" s="1"/>
      <c r="D17" s="1"/>
      <c r="E17" s="1">
        <v>0.23833299999999999</v>
      </c>
      <c r="F17" s="1">
        <v>1.04979</v>
      </c>
      <c r="G17" s="1">
        <v>1.8768799999999999E-2</v>
      </c>
      <c r="H17" s="1"/>
      <c r="I17" s="1"/>
      <c r="J17" s="39">
        <v>0.68940999999999997</v>
      </c>
      <c r="K17" s="1">
        <f t="shared" ref="K17:K18" si="0">(J17*2)</f>
        <v>1.3788199999999999</v>
      </c>
      <c r="L17" s="1">
        <f t="shared" ref="L17:L18" si="1">(J17/2)</f>
        <v>0.34470499999999998</v>
      </c>
      <c r="M17" s="1">
        <f t="shared" ref="M17:M18" si="2">F17+K17</f>
        <v>2.4286099999999999</v>
      </c>
      <c r="N17" s="1">
        <f t="shared" ref="N17:N18" si="3">G17+L17</f>
        <v>0.36347379999999996</v>
      </c>
      <c r="O17" s="1">
        <f>M17/N17</f>
        <v>6.6816645381317725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0"/>
    </row>
    <row r="18" spans="1:61" x14ac:dyDescent="0.3">
      <c r="A18" s="13"/>
      <c r="B18" s="3">
        <v>30</v>
      </c>
      <c r="C18" s="3"/>
      <c r="D18" s="3"/>
      <c r="E18" s="3">
        <v>0.42696400000000001</v>
      </c>
      <c r="F18" s="3">
        <v>1.3197000000000001</v>
      </c>
      <c r="G18" s="3">
        <v>7.3681800000000006E-2</v>
      </c>
      <c r="H18" s="3"/>
      <c r="I18" s="3"/>
      <c r="J18" s="41">
        <v>0.38233</v>
      </c>
      <c r="K18" s="3">
        <f t="shared" si="0"/>
        <v>0.76466000000000001</v>
      </c>
      <c r="L18" s="3">
        <f t="shared" si="1"/>
        <v>0.191165</v>
      </c>
      <c r="M18" s="3">
        <f t="shared" si="2"/>
        <v>2.0843600000000002</v>
      </c>
      <c r="N18" s="3">
        <f t="shared" si="3"/>
        <v>0.26484679999999999</v>
      </c>
      <c r="O18" s="3">
        <f>M18/N18</f>
        <v>7.8700592191410292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14"/>
    </row>
    <row r="19" spans="1:61" x14ac:dyDescent="0.3">
      <c r="A19" s="11" t="s">
        <v>4</v>
      </c>
      <c r="B19" s="2">
        <v>28</v>
      </c>
      <c r="C19" s="2">
        <v>1.1499999999999999</v>
      </c>
      <c r="D19" s="2">
        <v>0.11</v>
      </c>
      <c r="E19" s="2"/>
      <c r="F19" s="2"/>
      <c r="G19" s="2"/>
      <c r="H19" s="2"/>
      <c r="I19" s="2"/>
      <c r="J19" s="37"/>
      <c r="K19" s="2"/>
      <c r="L19" s="2"/>
      <c r="M19" s="2"/>
      <c r="N19" s="2"/>
      <c r="O19" s="2"/>
      <c r="P19" s="2" t="s">
        <v>18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2"/>
    </row>
    <row r="20" spans="1:61" x14ac:dyDescent="0.3">
      <c r="A20" s="11"/>
      <c r="B20" s="2">
        <v>29</v>
      </c>
      <c r="C20" s="2">
        <v>9.98</v>
      </c>
      <c r="D20" s="2">
        <v>1.08</v>
      </c>
      <c r="E20" s="2"/>
      <c r="F20" s="2"/>
      <c r="G20" s="2"/>
      <c r="H20" s="2"/>
      <c r="I20" s="2"/>
      <c r="J20" s="37"/>
      <c r="K20" s="2"/>
      <c r="L20" s="2"/>
      <c r="M20" s="2"/>
      <c r="N20" s="2"/>
      <c r="O20" s="2"/>
      <c r="P20" s="2" t="s">
        <v>18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2"/>
    </row>
    <row r="21" spans="1:61" x14ac:dyDescent="0.3">
      <c r="A21" s="11"/>
      <c r="B21" s="2">
        <v>30</v>
      </c>
      <c r="C21" s="2">
        <v>2.77</v>
      </c>
      <c r="D21" s="2">
        <v>0.34</v>
      </c>
      <c r="E21" s="2"/>
      <c r="F21" s="2"/>
      <c r="G21" s="2"/>
      <c r="H21" s="2"/>
      <c r="I21" s="2"/>
      <c r="J21" s="37"/>
      <c r="K21" s="2"/>
      <c r="L21" s="2"/>
      <c r="M21" s="2"/>
      <c r="N21" s="2"/>
      <c r="O21" s="2"/>
      <c r="P21" s="2" t="s">
        <v>18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2"/>
    </row>
    <row r="22" spans="1:61" x14ac:dyDescent="0.3">
      <c r="A22" s="9"/>
      <c r="B22" s="1">
        <v>31</v>
      </c>
      <c r="C22" s="1"/>
      <c r="D22" s="1"/>
      <c r="E22" s="1">
        <v>0.48843799999999998</v>
      </c>
      <c r="F22" s="1">
        <v>2.6695000000000002</v>
      </c>
      <c r="G22" s="1">
        <v>3.2892900000000003E-2</v>
      </c>
      <c r="H22" s="38"/>
      <c r="I22" s="1"/>
      <c r="J22" s="39">
        <v>165.38958</v>
      </c>
      <c r="K22" s="1">
        <f>(J22*2)</f>
        <v>330.77915999999999</v>
      </c>
      <c r="L22" s="1">
        <f>(J22/2)</f>
        <v>82.694789999999998</v>
      </c>
      <c r="M22" s="1">
        <f t="shared" ref="M22" si="4">F22+K22</f>
        <v>333.44866000000002</v>
      </c>
      <c r="N22" s="1">
        <f t="shared" ref="N22" si="5">G22+L22</f>
        <v>82.727682899999991</v>
      </c>
      <c r="O22" s="1">
        <f>M22/N22</f>
        <v>4.0306781032785342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0"/>
    </row>
    <row r="23" spans="1:61" x14ac:dyDescent="0.3">
      <c r="A23" s="9"/>
      <c r="B23" s="1">
        <v>32</v>
      </c>
      <c r="C23" s="1"/>
      <c r="D23" s="1"/>
      <c r="E23" s="1">
        <v>1.6646299999999999E-2</v>
      </c>
      <c r="F23" s="1">
        <v>9.4875000000000001E-2</v>
      </c>
      <c r="G23" s="1">
        <v>1.6646300000000001E-3</v>
      </c>
      <c r="H23" s="1"/>
      <c r="I23" s="1"/>
      <c r="J23" s="39">
        <v>0.308645</v>
      </c>
      <c r="K23" s="1">
        <f t="shared" ref="K23:K24" si="6">(J23*2)</f>
        <v>0.61729000000000001</v>
      </c>
      <c r="L23" s="1">
        <f t="shared" ref="L23:L24" si="7">(J23/2)</f>
        <v>0.1543225</v>
      </c>
      <c r="M23" s="1">
        <f t="shared" ref="M23:M24" si="8">F23+K23</f>
        <v>0.71216500000000005</v>
      </c>
      <c r="N23" s="1">
        <f t="shared" ref="N23:N24" si="9">G23+L23</f>
        <v>0.15598713</v>
      </c>
      <c r="O23" s="1">
        <f>M23/N23</f>
        <v>4.5655369132055963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0"/>
    </row>
    <row r="24" spans="1:61" x14ac:dyDescent="0.3">
      <c r="A24" s="9"/>
      <c r="B24" s="1">
        <v>33</v>
      </c>
      <c r="C24" s="1"/>
      <c r="D24" s="1"/>
      <c r="E24" s="1">
        <v>4.7906200000000003E-2</v>
      </c>
      <c r="F24" s="1">
        <v>0.67425000000000002</v>
      </c>
      <c r="G24" s="1">
        <v>3.70741E-3</v>
      </c>
      <c r="H24" s="1"/>
      <c r="I24" s="1"/>
      <c r="J24" s="39">
        <v>4.9371999999999999E-2</v>
      </c>
      <c r="K24" s="1">
        <f t="shared" si="6"/>
        <v>9.8743999999999998E-2</v>
      </c>
      <c r="L24" s="1">
        <f t="shared" si="7"/>
        <v>2.4686E-2</v>
      </c>
      <c r="M24" s="1">
        <f t="shared" si="8"/>
        <v>0.77299399999999996</v>
      </c>
      <c r="N24" s="1">
        <f t="shared" si="9"/>
        <v>2.8393410000000001E-2</v>
      </c>
      <c r="O24" s="56">
        <f>M24/N24</f>
        <v>27.224415806343792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0"/>
    </row>
    <row r="25" spans="1:61" x14ac:dyDescent="0.3">
      <c r="A25" s="11" t="s">
        <v>5</v>
      </c>
      <c r="B25" s="2">
        <v>31</v>
      </c>
      <c r="C25" s="2">
        <v>1.74</v>
      </c>
      <c r="D25" s="2">
        <v>0.41</v>
      </c>
      <c r="E25" s="2"/>
      <c r="F25" s="2"/>
      <c r="G25" s="2"/>
      <c r="H25" s="2"/>
      <c r="I25" s="2"/>
      <c r="J25" s="37"/>
      <c r="K25" s="2"/>
      <c r="L25" s="2"/>
      <c r="M25" s="2"/>
      <c r="N25" s="2"/>
      <c r="O25" s="2"/>
      <c r="P25" s="2" t="s">
        <v>19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2"/>
    </row>
    <row r="26" spans="1:61" x14ac:dyDescent="0.3">
      <c r="A26" s="13"/>
      <c r="B26" s="3">
        <v>32</v>
      </c>
      <c r="C26" s="3"/>
      <c r="D26" s="3"/>
      <c r="E26" s="3">
        <v>9.1135699999999993</v>
      </c>
      <c r="F26" s="3">
        <v>17.859500000000001</v>
      </c>
      <c r="G26" s="3">
        <v>4.0057499999999999</v>
      </c>
      <c r="H26" s="3"/>
      <c r="I26" s="3"/>
      <c r="J26" s="41">
        <v>0.50600000000000001</v>
      </c>
      <c r="K26" s="3">
        <f>(J26*2)</f>
        <v>1.012</v>
      </c>
      <c r="L26" s="3">
        <f>(J26/2)</f>
        <v>0.253</v>
      </c>
      <c r="M26" s="3">
        <f t="shared" ref="M26" si="10">F26+K26</f>
        <v>18.871500000000001</v>
      </c>
      <c r="N26" s="3">
        <f t="shared" ref="N26" si="11">G26+L26</f>
        <v>4.25875</v>
      </c>
      <c r="O26" s="3">
        <f>M26/N26</f>
        <v>4.4312298209568537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14"/>
    </row>
    <row r="27" spans="1:61" x14ac:dyDescent="0.3">
      <c r="A27" s="13"/>
      <c r="B27" s="3">
        <v>33</v>
      </c>
      <c r="C27" s="3"/>
      <c r="D27" s="3"/>
      <c r="E27" s="3">
        <v>0.70583300000000004</v>
      </c>
      <c r="F27" s="3">
        <v>2.3992499999999999</v>
      </c>
      <c r="G27" s="3">
        <v>0.115342</v>
      </c>
      <c r="H27" s="3"/>
      <c r="I27" s="3"/>
      <c r="J27" s="41">
        <v>0.28037000000000001</v>
      </c>
      <c r="K27" s="3">
        <f t="shared" ref="K27:K30" si="12">(J27*2)</f>
        <v>0.56074000000000002</v>
      </c>
      <c r="L27" s="3">
        <f t="shared" ref="L27:L30" si="13">(J27/2)</f>
        <v>0.140185</v>
      </c>
      <c r="M27" s="3">
        <f t="shared" ref="M27:M30" si="14">F27+K27</f>
        <v>2.9599899999999999</v>
      </c>
      <c r="N27" s="3">
        <f t="shared" ref="N27:N30" si="15">G27+L27</f>
        <v>0.255527</v>
      </c>
      <c r="O27" s="56">
        <f>M27/N27</f>
        <v>11.583863936100686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14"/>
    </row>
    <row r="28" spans="1:61" x14ac:dyDescent="0.3">
      <c r="A28" s="13"/>
      <c r="B28" s="3">
        <v>34</v>
      </c>
      <c r="C28" s="3"/>
      <c r="D28" s="3"/>
      <c r="E28" s="3">
        <v>2.2458300000000002</v>
      </c>
      <c r="F28" s="3">
        <v>4.2095000000000002</v>
      </c>
      <c r="G28" s="3">
        <v>0.94143699999999997</v>
      </c>
      <c r="H28" s="3"/>
      <c r="I28" s="3"/>
      <c r="J28" s="41">
        <v>2.0650000000000002E-2</v>
      </c>
      <c r="K28" s="3">
        <f t="shared" si="12"/>
        <v>4.1300000000000003E-2</v>
      </c>
      <c r="L28" s="3">
        <f t="shared" si="13"/>
        <v>1.0325000000000001E-2</v>
      </c>
      <c r="M28" s="3">
        <f t="shared" si="14"/>
        <v>4.2507999999999999</v>
      </c>
      <c r="N28" s="3">
        <f t="shared" si="15"/>
        <v>0.951762</v>
      </c>
      <c r="O28" s="3">
        <f>M28/N28</f>
        <v>4.4662426110729365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14"/>
    </row>
    <row r="29" spans="1:61" x14ac:dyDescent="0.3">
      <c r="A29" s="9" t="s">
        <v>22</v>
      </c>
      <c r="B29" s="1">
        <v>32</v>
      </c>
      <c r="C29" s="1"/>
      <c r="D29" s="1"/>
      <c r="E29" s="1">
        <v>3.3149999999999999</v>
      </c>
      <c r="F29" s="1">
        <v>17.084299999999999</v>
      </c>
      <c r="G29" s="1">
        <v>0.29430000000000001</v>
      </c>
      <c r="H29" s="1"/>
      <c r="I29" s="1"/>
      <c r="J29" s="39">
        <v>0.33463999999999999</v>
      </c>
      <c r="K29" s="1">
        <f t="shared" si="12"/>
        <v>0.66927999999999999</v>
      </c>
      <c r="L29" s="1">
        <f t="shared" si="13"/>
        <v>0.16732</v>
      </c>
      <c r="M29" s="1">
        <f t="shared" si="14"/>
        <v>17.753579999999999</v>
      </c>
      <c r="N29" s="1">
        <f t="shared" si="15"/>
        <v>0.46162000000000003</v>
      </c>
      <c r="O29" s="56">
        <f>M29/N29</f>
        <v>38.459295524457339</v>
      </c>
      <c r="P29" s="1" t="s">
        <v>21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0"/>
    </row>
    <row r="30" spans="1:61" x14ac:dyDescent="0.3">
      <c r="A30" s="13"/>
      <c r="B30" s="3">
        <v>33</v>
      </c>
      <c r="C30" s="3"/>
      <c r="D30" s="3"/>
      <c r="E30" s="3">
        <v>16.725000000000001</v>
      </c>
      <c r="F30" s="3">
        <v>34.172499999999999</v>
      </c>
      <c r="G30" s="3">
        <v>6.6591699999999996</v>
      </c>
      <c r="H30" s="3"/>
      <c r="I30" s="3"/>
      <c r="J30" s="41">
        <v>0.184</v>
      </c>
      <c r="K30" s="3">
        <f t="shared" si="12"/>
        <v>0.36799999999999999</v>
      </c>
      <c r="L30" s="3">
        <f t="shared" si="13"/>
        <v>9.1999999999999998E-2</v>
      </c>
      <c r="M30" s="3">
        <f t="shared" si="14"/>
        <v>34.540500000000002</v>
      </c>
      <c r="N30" s="3">
        <f t="shared" si="15"/>
        <v>6.7511699999999992</v>
      </c>
      <c r="O30" s="3">
        <f>M30/N30</f>
        <v>5.1162242988993025</v>
      </c>
      <c r="P30" s="3" t="s">
        <v>21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14"/>
    </row>
    <row r="31" spans="1:61" x14ac:dyDescent="0.3">
      <c r="A31" s="11"/>
      <c r="B31" s="2">
        <v>34</v>
      </c>
      <c r="C31" s="2">
        <v>0.22</v>
      </c>
      <c r="D31" s="2">
        <v>8.0000000000000002E-3</v>
      </c>
      <c r="E31" s="2"/>
      <c r="F31" s="2"/>
      <c r="G31" s="2"/>
      <c r="H31" s="2"/>
      <c r="I31" s="2"/>
      <c r="J31" s="37"/>
      <c r="K31" s="2"/>
      <c r="L31" s="2"/>
      <c r="M31" s="2"/>
      <c r="N31" s="2"/>
      <c r="O31" s="2"/>
      <c r="P31" s="4" t="s">
        <v>20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12"/>
    </row>
    <row r="32" spans="1:61" x14ac:dyDescent="0.3">
      <c r="A32" s="13"/>
      <c r="B32" s="3">
        <v>35</v>
      </c>
      <c r="C32" s="3"/>
      <c r="D32" s="3"/>
      <c r="E32" s="3">
        <v>2.6986400000000001</v>
      </c>
      <c r="F32" s="3">
        <v>5.9092500000000001</v>
      </c>
      <c r="G32" s="3">
        <v>1.09307</v>
      </c>
      <c r="H32" s="3"/>
      <c r="I32" s="3"/>
      <c r="J32" s="41">
        <v>8.7639999999999996E-2</v>
      </c>
      <c r="K32" s="3">
        <f>(J32*2)</f>
        <v>0.17527999999999999</v>
      </c>
      <c r="L32" s="3">
        <f>(J32/2)</f>
        <v>4.3819999999999998E-2</v>
      </c>
      <c r="M32" s="3">
        <f t="shared" ref="M32" si="16">F32+K32</f>
        <v>6.08453</v>
      </c>
      <c r="N32" s="3">
        <f t="shared" ref="N32" si="17">G32+L32</f>
        <v>1.13689</v>
      </c>
      <c r="O32" s="3">
        <f>M32/N32</f>
        <v>5.3519073964939441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14"/>
    </row>
    <row r="33" spans="1:61" x14ac:dyDescent="0.3">
      <c r="A33" s="11"/>
      <c r="B33" s="2">
        <v>36</v>
      </c>
      <c r="C33" s="2">
        <v>0.214</v>
      </c>
      <c r="D33" s="2"/>
      <c r="E33" s="2"/>
      <c r="F33" s="2"/>
      <c r="G33" s="2"/>
      <c r="H33" s="2"/>
      <c r="I33" s="2"/>
      <c r="J33" s="37"/>
      <c r="K33" s="2"/>
      <c r="L33" s="2"/>
      <c r="M33" s="2"/>
      <c r="N33" s="2"/>
      <c r="O33" s="2"/>
      <c r="P33" s="2" t="s">
        <v>23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12"/>
    </row>
    <row r="34" spans="1:61" x14ac:dyDescent="0.3">
      <c r="A34" s="13"/>
      <c r="B34" s="3">
        <v>37</v>
      </c>
      <c r="C34" s="3"/>
      <c r="D34" s="3"/>
      <c r="E34" s="3">
        <v>0.52858700000000003</v>
      </c>
      <c r="F34" s="3">
        <v>1.2297499999999999</v>
      </c>
      <c r="G34" s="3">
        <v>0.15631200000000001</v>
      </c>
      <c r="H34" s="3"/>
      <c r="I34" s="3"/>
      <c r="J34" s="41">
        <v>0.22628999999999999</v>
      </c>
      <c r="K34" s="3">
        <f>(J34*2)</f>
        <v>0.45257999999999998</v>
      </c>
      <c r="L34" s="3">
        <f>(J34/2)</f>
        <v>0.113145</v>
      </c>
      <c r="M34" s="3">
        <f t="shared" ref="M34:M35" si="18">F34+K34</f>
        <v>1.6823299999999999</v>
      </c>
      <c r="N34" s="3">
        <f t="shared" ref="N34:N35" si="19">G34+L34</f>
        <v>0.269457</v>
      </c>
      <c r="O34" s="3">
        <f>M34/N34</f>
        <v>6.2434080391305473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14"/>
    </row>
    <row r="35" spans="1:61" x14ac:dyDescent="0.3">
      <c r="A35" s="9"/>
      <c r="B35" s="1">
        <v>38</v>
      </c>
      <c r="C35" s="1"/>
      <c r="D35" s="1"/>
      <c r="E35" s="1">
        <v>2.26471E-2</v>
      </c>
      <c r="F35" s="1">
        <v>0.23491699999999999</v>
      </c>
      <c r="G35" s="1">
        <v>2.2647100000000001E-3</v>
      </c>
      <c r="H35" s="1"/>
      <c r="I35" s="1"/>
      <c r="J35" s="39">
        <v>0.161133</v>
      </c>
      <c r="K35" s="1">
        <f>(J35*2)</f>
        <v>0.322266</v>
      </c>
      <c r="L35" s="1">
        <f>(J35/2)</f>
        <v>8.0566499999999999E-2</v>
      </c>
      <c r="M35" s="1">
        <f t="shared" si="18"/>
        <v>0.55718299999999998</v>
      </c>
      <c r="N35" s="1">
        <f t="shared" si="19"/>
        <v>8.2831210000000002E-2</v>
      </c>
      <c r="O35" s="1">
        <f>M35/N35</f>
        <v>6.7267277636050462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0"/>
    </row>
    <row r="36" spans="1:61" x14ac:dyDescent="0.3">
      <c r="A36" s="11" t="s">
        <v>24</v>
      </c>
      <c r="B36" s="2">
        <v>35</v>
      </c>
      <c r="C36" s="2">
        <v>13.31</v>
      </c>
      <c r="D36" s="2">
        <v>0.4</v>
      </c>
      <c r="E36" s="2"/>
      <c r="F36" s="2"/>
      <c r="G36" s="2"/>
      <c r="H36" s="2"/>
      <c r="I36" s="2"/>
      <c r="J36" s="37"/>
      <c r="K36" s="2"/>
      <c r="L36" s="2"/>
      <c r="M36" s="2"/>
      <c r="N36" s="2"/>
      <c r="O36" s="2"/>
      <c r="P36" s="2" t="s">
        <v>25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12"/>
    </row>
    <row r="37" spans="1:61" x14ac:dyDescent="0.3">
      <c r="A37" s="11"/>
      <c r="B37" s="2"/>
      <c r="C37" s="2">
        <v>12.6</v>
      </c>
      <c r="D37" s="2">
        <v>0.5</v>
      </c>
      <c r="E37" s="2"/>
      <c r="F37" s="2"/>
      <c r="G37" s="2"/>
      <c r="H37" s="2"/>
      <c r="I37" s="2"/>
      <c r="J37" s="37"/>
      <c r="K37" s="2"/>
      <c r="L37" s="2"/>
      <c r="M37" s="2"/>
      <c r="N37" s="2"/>
      <c r="O37" s="2"/>
      <c r="P37" s="2" t="s">
        <v>26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12"/>
    </row>
    <row r="38" spans="1:61" x14ac:dyDescent="0.3">
      <c r="A38" s="48"/>
      <c r="B38" s="49">
        <v>36</v>
      </c>
      <c r="C38" s="49"/>
      <c r="D38" s="49"/>
      <c r="E38" s="52"/>
      <c r="F38" s="49">
        <v>26.047499999999999</v>
      </c>
      <c r="G38" s="49">
        <v>5.0341699999999996</v>
      </c>
      <c r="H38" s="49">
        <v>15.988799999999999</v>
      </c>
      <c r="I38" s="49">
        <v>7.9922300000000002</v>
      </c>
      <c r="J38" s="50">
        <v>0.13364999999999999</v>
      </c>
      <c r="K38" s="49">
        <f>(J38*2)</f>
        <v>0.26729999999999998</v>
      </c>
      <c r="L38" s="49">
        <f>(J38/2)</f>
        <v>6.6824999999999996E-2</v>
      </c>
      <c r="M38" s="49">
        <f>F38+K38</f>
        <v>26.314799999999998</v>
      </c>
      <c r="N38" s="49">
        <f>G38+L38</f>
        <v>5.1009949999999993</v>
      </c>
      <c r="O38" s="49">
        <f>M38/N38</f>
        <v>5.1587582422644997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1"/>
    </row>
    <row r="39" spans="1:61" x14ac:dyDescent="0.3">
      <c r="A39" s="11"/>
      <c r="B39" s="2">
        <v>37</v>
      </c>
      <c r="C39" s="2">
        <v>2.61</v>
      </c>
      <c r="D39" s="2">
        <v>0.2</v>
      </c>
      <c r="E39" s="2"/>
      <c r="F39" s="2"/>
      <c r="G39" s="2"/>
      <c r="H39" s="2"/>
      <c r="I39" s="2"/>
      <c r="J39" s="37"/>
      <c r="K39" s="2"/>
      <c r="L39" s="2"/>
      <c r="M39" s="2"/>
      <c r="N39" s="2"/>
      <c r="O39" s="2"/>
      <c r="P39" s="2" t="s">
        <v>25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12"/>
    </row>
    <row r="40" spans="1:61" x14ac:dyDescent="0.3">
      <c r="A40" s="13"/>
      <c r="B40" s="3">
        <v>38</v>
      </c>
      <c r="C40" s="3"/>
      <c r="D40" s="3"/>
      <c r="E40" s="3">
        <v>11.435</v>
      </c>
      <c r="F40" s="3">
        <v>14.0085</v>
      </c>
      <c r="G40" s="3">
        <v>8.8352500000000003</v>
      </c>
      <c r="H40" s="3"/>
      <c r="I40" s="3"/>
      <c r="J40" s="41">
        <v>1.1299999999999999</v>
      </c>
      <c r="K40" s="3">
        <f>(J40*2)</f>
        <v>2.2599999999999998</v>
      </c>
      <c r="L40" s="3">
        <f>(J40/2)</f>
        <v>0.56499999999999995</v>
      </c>
      <c r="M40" s="3">
        <f t="shared" ref="M40" si="20">F40+K40</f>
        <v>16.2685</v>
      </c>
      <c r="N40" s="3">
        <f t="shared" ref="N40" si="21">G40+L40</f>
        <v>9.4002499999999998</v>
      </c>
      <c r="O40" s="3">
        <f>M40/N40</f>
        <v>1.7306454615568734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14"/>
    </row>
    <row r="41" spans="1:61" x14ac:dyDescent="0.3">
      <c r="A41" s="11" t="s">
        <v>27</v>
      </c>
      <c r="B41" s="2">
        <v>36</v>
      </c>
      <c r="C41" s="2">
        <v>2.1</v>
      </c>
      <c r="D41" s="2">
        <v>0.3</v>
      </c>
      <c r="E41" s="2"/>
      <c r="F41" s="2"/>
      <c r="G41" s="2"/>
      <c r="H41" s="2"/>
      <c r="I41" s="2"/>
      <c r="J41" s="37"/>
      <c r="K41" s="2"/>
      <c r="L41" s="2"/>
      <c r="M41" s="2"/>
      <c r="N41" s="2"/>
      <c r="O41" s="2"/>
      <c r="P41" s="2" t="s">
        <v>28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12"/>
    </row>
    <row r="42" spans="1:61" x14ac:dyDescent="0.3">
      <c r="A42" s="48"/>
      <c r="B42" s="49">
        <v>37</v>
      </c>
      <c r="C42" s="49"/>
      <c r="D42" s="49"/>
      <c r="E42" s="49"/>
      <c r="F42" s="49">
        <v>32.197499999999998</v>
      </c>
      <c r="G42" s="49">
        <v>7.4762500000000003</v>
      </c>
      <c r="H42" s="49">
        <v>9.1973800000000008</v>
      </c>
      <c r="I42" s="49">
        <v>4.7700100000000001</v>
      </c>
      <c r="J42" s="50">
        <v>0.20166000000000001</v>
      </c>
      <c r="K42" s="49">
        <f>(J42*2)</f>
        <v>0.40332000000000001</v>
      </c>
      <c r="L42" s="49">
        <f>(J42/2)</f>
        <v>0.10083</v>
      </c>
      <c r="M42" s="49">
        <f>F42+K42</f>
        <v>32.600819999999999</v>
      </c>
      <c r="N42" s="49">
        <f>G42+L42</f>
        <v>7.5770800000000005</v>
      </c>
      <c r="O42" s="49">
        <f>M42/N42</f>
        <v>4.3025571856176779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51"/>
    </row>
    <row r="43" spans="1:61" x14ac:dyDescent="0.3">
      <c r="A43" s="11"/>
      <c r="B43" s="2">
        <v>38</v>
      </c>
      <c r="C43" s="2">
        <v>1.5</v>
      </c>
      <c r="D43" s="2">
        <v>0.2</v>
      </c>
      <c r="E43" s="2"/>
      <c r="F43" s="2"/>
      <c r="G43" s="2"/>
      <c r="H43" s="2"/>
      <c r="I43" s="2"/>
      <c r="J43" s="37"/>
      <c r="K43" s="2"/>
      <c r="L43" s="2"/>
      <c r="M43" s="2"/>
      <c r="N43" s="2"/>
      <c r="O43" s="2"/>
      <c r="P43" s="2" t="s">
        <v>29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12"/>
    </row>
    <row r="44" spans="1:61" x14ac:dyDescent="0.3">
      <c r="A44" s="15"/>
      <c r="B44" s="5">
        <v>39</v>
      </c>
      <c r="C44" s="5"/>
      <c r="D44" s="5"/>
      <c r="E44" s="5"/>
      <c r="F44" s="5"/>
      <c r="G44" s="5"/>
      <c r="H44" s="5">
        <v>31.931799999999999</v>
      </c>
      <c r="I44" s="5">
        <v>12.5593</v>
      </c>
      <c r="J44" s="42">
        <v>0.82499999999999996</v>
      </c>
      <c r="K44" s="5">
        <f>(J44*2)</f>
        <v>1.65</v>
      </c>
      <c r="L44" s="5">
        <f>(J44/2)</f>
        <v>0.41249999999999998</v>
      </c>
      <c r="M44" s="5">
        <f>H44+K44</f>
        <v>33.581800000000001</v>
      </c>
      <c r="N44" s="5">
        <f>I44+L44</f>
        <v>12.9718</v>
      </c>
      <c r="O44" s="5">
        <f>M44/N44</f>
        <v>2.5888311568170956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16"/>
    </row>
    <row r="45" spans="1:61" x14ac:dyDescent="0.3">
      <c r="A45" s="11"/>
      <c r="B45" s="2">
        <v>40</v>
      </c>
      <c r="C45" s="2">
        <v>2.86</v>
      </c>
      <c r="D45" s="2">
        <v>0.24</v>
      </c>
      <c r="E45" s="2"/>
      <c r="F45" s="2"/>
      <c r="G45" s="2"/>
      <c r="H45" s="2"/>
      <c r="I45" s="2"/>
      <c r="J45" s="37"/>
      <c r="K45" s="2"/>
      <c r="L45" s="2"/>
      <c r="M45" s="2"/>
      <c r="N45" s="2"/>
      <c r="O45" s="2"/>
      <c r="P45" s="2" t="s">
        <v>30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12"/>
    </row>
    <row r="46" spans="1:61" x14ac:dyDescent="0.3">
      <c r="A46" s="15"/>
      <c r="B46" s="5">
        <v>41</v>
      </c>
      <c r="C46" s="5"/>
      <c r="D46" s="5"/>
      <c r="E46" s="5"/>
      <c r="F46" s="59"/>
      <c r="G46" s="59"/>
      <c r="H46" s="5">
        <v>11.8284</v>
      </c>
      <c r="I46" s="5">
        <v>6.3342299999999998</v>
      </c>
      <c r="J46" s="42">
        <v>0.53100000000000003</v>
      </c>
      <c r="K46" s="5">
        <f>(J46*2)</f>
        <v>1.0620000000000001</v>
      </c>
      <c r="L46" s="5">
        <f>(J46/2)</f>
        <v>0.26550000000000001</v>
      </c>
      <c r="M46" s="5">
        <f>H46+K46</f>
        <v>12.8904</v>
      </c>
      <c r="N46" s="5">
        <f>I46+L46</f>
        <v>6.5997300000000001</v>
      </c>
      <c r="O46" s="5">
        <f>M46/N46</f>
        <v>1.9531708115331989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16"/>
    </row>
    <row r="47" spans="1:61" x14ac:dyDescent="0.3">
      <c r="A47" s="9"/>
      <c r="B47" s="1">
        <v>42</v>
      </c>
      <c r="C47" s="1"/>
      <c r="D47" s="1"/>
      <c r="E47" s="1">
        <v>0.78195700000000001</v>
      </c>
      <c r="F47" s="1">
        <v>1.9192499999999999</v>
      </c>
      <c r="G47" s="1">
        <v>0.22512499999999999</v>
      </c>
      <c r="H47" s="1"/>
      <c r="I47" s="1"/>
      <c r="J47" s="39">
        <v>0.63500000000000001</v>
      </c>
      <c r="K47" s="1">
        <f>(J47*2)</f>
        <v>1.27</v>
      </c>
      <c r="L47" s="1">
        <f>(J47/2)</f>
        <v>0.3175</v>
      </c>
      <c r="M47" s="1">
        <f t="shared" ref="M46:M47" si="22">F47+K47</f>
        <v>3.1892499999999999</v>
      </c>
      <c r="N47" s="1">
        <f t="shared" ref="N46:N47" si="23">G47+L47</f>
        <v>0.54262500000000002</v>
      </c>
      <c r="O47" s="1">
        <f>M47/N47</f>
        <v>5.8774475927205705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0"/>
    </row>
    <row r="48" spans="1:61" x14ac:dyDescent="0.3">
      <c r="A48" s="11" t="s">
        <v>31</v>
      </c>
      <c r="B48" s="2">
        <v>39</v>
      </c>
      <c r="C48" s="2">
        <v>12.8</v>
      </c>
      <c r="D48" s="2">
        <v>1.3</v>
      </c>
      <c r="E48" s="2"/>
      <c r="F48" s="2"/>
      <c r="G48" s="2"/>
      <c r="H48" s="2"/>
      <c r="I48" s="2"/>
      <c r="J48" s="37"/>
      <c r="K48" s="2"/>
      <c r="L48" s="2"/>
      <c r="M48" s="2"/>
      <c r="N48" s="2"/>
      <c r="O48" s="2"/>
      <c r="P48" s="2" t="s">
        <v>32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12"/>
    </row>
    <row r="49" spans="1:61" x14ac:dyDescent="0.3">
      <c r="A49" s="15"/>
      <c r="B49" s="5">
        <v>40</v>
      </c>
      <c r="C49" s="5"/>
      <c r="D49" s="5"/>
      <c r="E49" s="5"/>
      <c r="F49" s="5"/>
      <c r="G49" s="5"/>
      <c r="H49" s="5">
        <v>55.673400000000001</v>
      </c>
      <c r="I49" s="5">
        <v>28.365300000000001</v>
      </c>
      <c r="J49" s="42">
        <v>0.54300000000000004</v>
      </c>
      <c r="K49" s="5">
        <f>(J49*2)</f>
        <v>1.0860000000000001</v>
      </c>
      <c r="L49" s="5">
        <f>(J49/2)</f>
        <v>0.27150000000000002</v>
      </c>
      <c r="M49" s="5">
        <f>H49+K49</f>
        <v>56.759399999999999</v>
      </c>
      <c r="N49" s="5">
        <f>I49+L49</f>
        <v>28.636800000000001</v>
      </c>
      <c r="O49" s="5">
        <f>M49/N49</f>
        <v>1.9820440831377806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16"/>
    </row>
    <row r="50" spans="1:61" x14ac:dyDescent="0.3">
      <c r="A50" s="11"/>
      <c r="B50" s="2">
        <v>41</v>
      </c>
      <c r="C50" s="2">
        <v>26.2</v>
      </c>
      <c r="D50" s="2">
        <v>0.3</v>
      </c>
      <c r="E50" s="2"/>
      <c r="F50" s="2"/>
      <c r="G50" s="2"/>
      <c r="H50" s="2"/>
      <c r="I50" s="2"/>
      <c r="J50" s="37"/>
      <c r="K50" s="2"/>
      <c r="L50" s="2"/>
      <c r="M50" s="2"/>
      <c r="N50" s="2"/>
      <c r="O50" s="2"/>
      <c r="P50" s="2" t="s">
        <v>33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12"/>
    </row>
    <row r="51" spans="1:61" x14ac:dyDescent="0.3">
      <c r="A51" s="15"/>
      <c r="B51" s="5">
        <v>42</v>
      </c>
      <c r="C51" s="5"/>
      <c r="D51" s="5"/>
      <c r="E51" s="5"/>
      <c r="F51" s="5"/>
      <c r="G51" s="5"/>
      <c r="H51" s="5">
        <v>99.092699999999994</v>
      </c>
      <c r="I51" s="5">
        <v>47.072200000000002</v>
      </c>
      <c r="J51" s="42">
        <v>2.27</v>
      </c>
      <c r="K51" s="5">
        <f>(J51*2)</f>
        <v>4.54</v>
      </c>
      <c r="L51" s="5">
        <f>(J51/2)</f>
        <v>1.135</v>
      </c>
      <c r="M51" s="5">
        <f>H51+K51</f>
        <v>103.6327</v>
      </c>
      <c r="N51" s="5">
        <f>I51+L51</f>
        <v>48.2072</v>
      </c>
      <c r="O51" s="5">
        <f>M51/N51</f>
        <v>2.1497348943726249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16"/>
    </row>
    <row r="52" spans="1:61" x14ac:dyDescent="0.3">
      <c r="A52" s="48"/>
      <c r="B52" s="49">
        <v>43</v>
      </c>
      <c r="C52" s="49"/>
      <c r="D52" s="52"/>
      <c r="E52" s="49"/>
      <c r="F52" s="49">
        <v>29.4238</v>
      </c>
      <c r="G52" s="49">
        <v>3.7905000000000002</v>
      </c>
      <c r="H52" s="49">
        <v>32.3765</v>
      </c>
      <c r="I52" s="49">
        <v>12.0002</v>
      </c>
      <c r="J52" s="50">
        <v>3.82</v>
      </c>
      <c r="K52" s="49">
        <f>(J52*2)</f>
        <v>7.64</v>
      </c>
      <c r="L52" s="49">
        <f>(J52/2)</f>
        <v>1.91</v>
      </c>
      <c r="M52" s="49">
        <f>H52+K52</f>
        <v>40.016500000000001</v>
      </c>
      <c r="N52" s="49">
        <f>I52+L52</f>
        <v>13.9102</v>
      </c>
      <c r="O52" s="49">
        <f>M52/N52</f>
        <v>2.8767738781613494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51"/>
    </row>
    <row r="53" spans="1:61" x14ac:dyDescent="0.3">
      <c r="A53" s="11" t="s">
        <v>34</v>
      </c>
      <c r="B53" s="2">
        <v>40</v>
      </c>
      <c r="C53" s="2">
        <v>8.15</v>
      </c>
      <c r="D53" s="2">
        <v>0.5</v>
      </c>
      <c r="E53" s="2"/>
      <c r="F53" s="2"/>
      <c r="G53" s="2"/>
      <c r="H53" s="2"/>
      <c r="I53" s="2"/>
      <c r="J53" s="37"/>
      <c r="K53" s="2"/>
      <c r="L53" s="2"/>
      <c r="M53" s="2"/>
      <c r="N53" s="2"/>
      <c r="O53" s="2"/>
      <c r="P53" s="2" t="s">
        <v>35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12"/>
    </row>
    <row r="54" spans="1:61" x14ac:dyDescent="0.3">
      <c r="A54" s="15"/>
      <c r="B54" s="5">
        <v>41</v>
      </c>
      <c r="C54" s="5"/>
      <c r="D54" s="5"/>
      <c r="E54" s="5"/>
      <c r="F54" s="5"/>
      <c r="G54" s="5"/>
      <c r="H54" s="5">
        <v>65.851699999999994</v>
      </c>
      <c r="I54" s="5">
        <v>32.125799999999998</v>
      </c>
      <c r="J54" s="42">
        <v>1.1797</v>
      </c>
      <c r="K54" s="5">
        <f>(J54*2)</f>
        <v>2.3593999999999999</v>
      </c>
      <c r="L54" s="5">
        <f>(J54/2)</f>
        <v>0.58984999999999999</v>
      </c>
      <c r="M54" s="5">
        <f>H54+K54</f>
        <v>68.211099999999988</v>
      </c>
      <c r="N54" s="5">
        <f>I54+L54</f>
        <v>32.715649999999997</v>
      </c>
      <c r="O54" s="5">
        <f>M54/N54</f>
        <v>2.0849685089551939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16"/>
    </row>
    <row r="55" spans="1:61" x14ac:dyDescent="0.3">
      <c r="A55" s="11"/>
      <c r="B55" s="2">
        <v>42</v>
      </c>
      <c r="C55" s="2">
        <v>16.5</v>
      </c>
      <c r="D55" s="2">
        <v>0.2</v>
      </c>
      <c r="E55" s="2"/>
      <c r="F55" s="2"/>
      <c r="G55" s="2"/>
      <c r="H55" s="2"/>
      <c r="I55" s="2"/>
      <c r="J55" s="37"/>
      <c r="K55" s="2"/>
      <c r="L55" s="2"/>
      <c r="M55" s="2"/>
      <c r="N55" s="2"/>
      <c r="O55" s="2"/>
      <c r="P55" s="2" t="s">
        <v>36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12"/>
    </row>
    <row r="56" spans="1:61" x14ac:dyDescent="0.3">
      <c r="A56" s="11"/>
      <c r="B56" s="2">
        <v>43</v>
      </c>
      <c r="C56" s="2">
        <v>66.099999999999994</v>
      </c>
      <c r="D56" s="2">
        <v>8</v>
      </c>
      <c r="E56" s="2"/>
      <c r="F56" s="2"/>
      <c r="G56" s="2"/>
      <c r="H56" s="2"/>
      <c r="I56" s="2"/>
      <c r="J56" s="37"/>
      <c r="K56" s="2"/>
      <c r="L56" s="2"/>
      <c r="M56" s="2"/>
      <c r="N56" s="2"/>
      <c r="O56" s="2"/>
      <c r="P56" s="2" t="s">
        <v>37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12"/>
    </row>
    <row r="57" spans="1:61" x14ac:dyDescent="0.3">
      <c r="A57" s="11"/>
      <c r="B57" s="2">
        <v>44</v>
      </c>
      <c r="C57" s="2">
        <v>9.5</v>
      </c>
      <c r="D57" s="2">
        <v>1.4</v>
      </c>
      <c r="E57" s="2"/>
      <c r="F57" s="2"/>
      <c r="G57" s="2"/>
      <c r="H57" s="2"/>
      <c r="I57" s="2"/>
      <c r="J57" s="37"/>
      <c r="K57" s="2"/>
      <c r="L57" s="2"/>
      <c r="M57" s="2"/>
      <c r="N57" s="2"/>
      <c r="O57" s="2"/>
      <c r="P57" s="2" t="s">
        <v>38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12"/>
    </row>
    <row r="58" spans="1:61" x14ac:dyDescent="0.3">
      <c r="A58" s="48"/>
      <c r="B58" s="49">
        <v>45</v>
      </c>
      <c r="C58" s="49"/>
      <c r="D58" s="49"/>
      <c r="E58" s="49"/>
      <c r="F58" s="49">
        <v>24.997499999999999</v>
      </c>
      <c r="G58" s="49">
        <v>9.9381299999999992</v>
      </c>
      <c r="H58" s="49">
        <v>24.428000000000001</v>
      </c>
      <c r="I58" s="49">
        <v>15.7159</v>
      </c>
      <c r="J58" s="50">
        <v>1.05</v>
      </c>
      <c r="K58" s="49">
        <f>(J58*2)</f>
        <v>2.1</v>
      </c>
      <c r="L58" s="49">
        <f>(J58/2)</f>
        <v>0.52500000000000002</v>
      </c>
      <c r="M58" s="49">
        <f>F58+K58</f>
        <v>27.0975</v>
      </c>
      <c r="N58" s="49">
        <f t="shared" ref="N58" si="24">G58+L58</f>
        <v>10.46313</v>
      </c>
      <c r="O58" s="49">
        <f>M58/N58</f>
        <v>2.5898082122653547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51"/>
    </row>
    <row r="59" spans="1:61" x14ac:dyDescent="0.3">
      <c r="A59" s="11"/>
      <c r="B59" s="2">
        <v>46</v>
      </c>
      <c r="C59" s="2">
        <v>7.49</v>
      </c>
      <c r="D59" s="2">
        <v>0.7</v>
      </c>
      <c r="E59" s="2"/>
      <c r="F59" s="2"/>
      <c r="G59" s="2"/>
      <c r="H59" s="2"/>
      <c r="I59" s="2"/>
      <c r="J59" s="37"/>
      <c r="K59" s="2"/>
      <c r="L59" s="2"/>
      <c r="M59" s="2"/>
      <c r="N59" s="2"/>
      <c r="O59" s="2"/>
      <c r="P59" s="2" t="s">
        <v>39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12"/>
    </row>
    <row r="60" spans="1:61" x14ac:dyDescent="0.3">
      <c r="A60" s="13"/>
      <c r="B60" s="3">
        <v>47</v>
      </c>
      <c r="C60" s="3"/>
      <c r="D60" s="3"/>
      <c r="E60" s="3">
        <v>3.3944100000000001</v>
      </c>
      <c r="F60" s="3">
        <v>4.9785000000000004</v>
      </c>
      <c r="G60" s="3">
        <v>2.1931500000000002</v>
      </c>
      <c r="H60" s="3"/>
      <c r="I60" s="3"/>
      <c r="J60" s="41">
        <v>0.41799999999999998</v>
      </c>
      <c r="K60" s="3">
        <f>(J60*2)</f>
        <v>0.83599999999999997</v>
      </c>
      <c r="L60" s="3">
        <f>(J60/2)</f>
        <v>0.20899999999999999</v>
      </c>
      <c r="M60" s="3">
        <f t="shared" ref="M60" si="25">F60+K60</f>
        <v>5.8145000000000007</v>
      </c>
      <c r="N60" s="3">
        <f t="shared" ref="N60" si="26">G60+L60</f>
        <v>2.4021500000000002</v>
      </c>
      <c r="O60" s="3">
        <f>M60/N60</f>
        <v>2.4205399329767086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14"/>
    </row>
    <row r="61" spans="1:61" x14ac:dyDescent="0.3">
      <c r="A61" s="11"/>
      <c r="B61" s="2">
        <v>48</v>
      </c>
      <c r="C61" s="2">
        <v>1.39</v>
      </c>
      <c r="D61" s="2">
        <v>0.1</v>
      </c>
      <c r="E61" s="2"/>
      <c r="F61" s="2"/>
      <c r="G61" s="2"/>
      <c r="H61" s="2"/>
      <c r="I61" s="2"/>
      <c r="J61" s="37"/>
      <c r="K61" s="2"/>
      <c r="L61" s="2"/>
      <c r="M61" s="2"/>
      <c r="N61" s="2"/>
      <c r="O61" s="2"/>
      <c r="P61" s="2" t="s">
        <v>40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12"/>
    </row>
    <row r="62" spans="1:61" x14ac:dyDescent="0.3">
      <c r="A62" s="48"/>
      <c r="B62" s="49">
        <v>49</v>
      </c>
      <c r="C62" s="49"/>
      <c r="D62" s="49"/>
      <c r="E62" s="49"/>
      <c r="F62" s="49">
        <v>0.91983300000000001</v>
      </c>
      <c r="G62" s="49">
        <v>3.1009900000000001E-3</v>
      </c>
      <c r="H62" s="49"/>
      <c r="I62" s="49"/>
      <c r="J62" s="49">
        <v>1.23</v>
      </c>
      <c r="K62" s="49">
        <f>(J62*2)</f>
        <v>2.46</v>
      </c>
      <c r="L62" s="49">
        <f>(J62/2)</f>
        <v>0.61499999999999999</v>
      </c>
      <c r="M62" s="49">
        <f>F62+K62</f>
        <v>3.3798330000000001</v>
      </c>
      <c r="N62" s="49">
        <f>G62+L62</f>
        <v>0.61810098999999996</v>
      </c>
      <c r="O62" s="49">
        <f>M62/N62</f>
        <v>5.4680918728183894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51"/>
    </row>
    <row r="63" spans="1:61" x14ac:dyDescent="0.3">
      <c r="A63" s="17"/>
      <c r="B63" s="18">
        <v>50</v>
      </c>
      <c r="C63" s="18"/>
      <c r="D63" s="18"/>
      <c r="E63" s="18">
        <v>2.4062500000000001E-2</v>
      </c>
      <c r="F63" s="18">
        <v>0.61462499999999998</v>
      </c>
      <c r="G63" s="18">
        <v>2.40625E-3</v>
      </c>
      <c r="H63" s="18"/>
      <c r="I63" s="18"/>
      <c r="J63" s="18">
        <v>1.48</v>
      </c>
      <c r="K63" s="47">
        <f>(J63*2)</f>
        <v>2.96</v>
      </c>
      <c r="L63" s="18">
        <f>(J63/2)</f>
        <v>0.74</v>
      </c>
      <c r="M63" s="21">
        <f t="shared" ref="M63" si="27">F63+K63</f>
        <v>3.5746250000000002</v>
      </c>
      <c r="N63" s="21">
        <f t="shared" ref="N63" si="28">G63+L63</f>
        <v>0.74240625000000005</v>
      </c>
      <c r="O63" s="21">
        <f>M63/N63</f>
        <v>4.8149177084648738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9"/>
    </row>
    <row r="64" spans="1:61" x14ac:dyDescent="0.3">
      <c r="L64" s="57"/>
      <c r="M64" s="57"/>
      <c r="N64" s="57"/>
      <c r="O64" s="57"/>
    </row>
    <row r="65" spans="1:2" x14ac:dyDescent="0.3">
      <c r="A65" s="29"/>
      <c r="B65" t="s">
        <v>50</v>
      </c>
    </row>
    <row r="66" spans="1:2" x14ac:dyDescent="0.3">
      <c r="A66" t="s">
        <v>51</v>
      </c>
      <c r="B66" t="s">
        <v>52</v>
      </c>
    </row>
    <row r="67" spans="1:2" x14ac:dyDescent="0.3">
      <c r="A67" s="58"/>
      <c r="B67" t="s">
        <v>53</v>
      </c>
    </row>
    <row r="68" spans="1:2" x14ac:dyDescent="0.3">
      <c r="A68" s="59"/>
      <c r="B68" t="s">
        <v>54</v>
      </c>
    </row>
    <row r="69" spans="1:2" x14ac:dyDescent="0.3">
      <c r="A69" s="52"/>
      <c r="B69" t="s">
        <v>55</v>
      </c>
    </row>
  </sheetData>
  <hyperlinks>
    <hyperlink ref="P31" r:id="rId1" display="http://exp-astro.physik.uni-frankfurt.de/kadonis1.0/refquery.php?reference=RSK99&amp;style=small" xr:uid="{D290C259-8915-41EE-8FE9-C7EBE95D9A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Selin Birincioglu</cp:lastModifiedBy>
  <dcterms:created xsi:type="dcterms:W3CDTF">2023-08-02T14:39:52Z</dcterms:created>
  <dcterms:modified xsi:type="dcterms:W3CDTF">2024-03-15T10:12:44Z</dcterms:modified>
</cp:coreProperties>
</file>